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ew Collaborative Resources\PARFIN\Parish Financials\New Format Beginning 2018\"/>
    </mc:Choice>
  </mc:AlternateContent>
  <workbookProtection workbookPassword="9646" lockStructure="1"/>
  <bookViews>
    <workbookView xWindow="0" yWindow="0" windowWidth="24000" windowHeight="10320"/>
  </bookViews>
  <sheets>
    <sheet name="Page 1" sheetId="1" r:id="rId1"/>
    <sheet name="Page 2" sheetId="2" r:id="rId2"/>
  </sheets>
  <definedNames>
    <definedName name="_xlnm.Print_Titles" localSheetId="0">'Page 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F22" i="2" l="1"/>
  <c r="F23" i="2"/>
  <c r="F24" i="2"/>
  <c r="F25" i="2"/>
  <c r="F26" i="2"/>
  <c r="F27" i="2"/>
  <c r="F28" i="2"/>
  <c r="F21" i="2"/>
  <c r="D30" i="2"/>
  <c r="C30" i="2"/>
  <c r="B30" i="2"/>
  <c r="E3" i="2" l="1"/>
  <c r="E2" i="2"/>
  <c r="F45" i="2" l="1"/>
  <c r="C45" i="2"/>
  <c r="D38" i="2"/>
  <c r="E38" i="2"/>
  <c r="C38" i="2"/>
  <c r="F35" i="2"/>
  <c r="F36" i="2"/>
  <c r="F38" i="2" l="1"/>
  <c r="E30" i="2"/>
  <c r="E142" i="1"/>
  <c r="E137" i="1"/>
  <c r="D118" i="1"/>
  <c r="C101" i="1"/>
  <c r="D101" i="1" s="1"/>
  <c r="D90" i="1"/>
  <c r="E78" i="1"/>
  <c r="E77" i="1"/>
  <c r="E76" i="1"/>
  <c r="E67" i="1"/>
  <c r="D121" i="1"/>
  <c r="D105" i="1"/>
  <c r="D104" i="1"/>
  <c r="D93" i="1"/>
  <c r="E80" i="1" l="1"/>
  <c r="F30" i="2"/>
  <c r="D94" i="1"/>
  <c r="E94" i="1" s="1"/>
  <c r="D122" i="1"/>
  <c r="D123" i="1" s="1"/>
  <c r="D117" i="1"/>
  <c r="D119" i="1" s="1"/>
  <c r="D87" i="1"/>
  <c r="D88" i="1" s="1"/>
  <c r="E88" i="1" s="1"/>
  <c r="D84" i="1"/>
  <c r="D85" i="1" s="1"/>
  <c r="D100" i="1"/>
  <c r="E101" i="1" s="1"/>
  <c r="D91" i="1"/>
  <c r="E91" i="1" s="1"/>
  <c r="D108" i="1"/>
  <c r="D106" i="1" l="1"/>
  <c r="E106" i="1"/>
  <c r="E123" i="1"/>
  <c r="E119" i="1"/>
  <c r="E85" i="1"/>
  <c r="D97" i="1"/>
  <c r="E97" i="1" s="1"/>
  <c r="D131" i="1"/>
  <c r="D130" i="1"/>
  <c r="D127" i="1"/>
  <c r="D126" i="1"/>
  <c r="D125" i="1"/>
  <c r="D114" i="1"/>
  <c r="D113" i="1"/>
  <c r="D112" i="1"/>
  <c r="D109" i="1"/>
  <c r="I67" i="1"/>
  <c r="I69" i="1" s="1"/>
  <c r="E128" i="1" l="1"/>
  <c r="D128" i="1"/>
  <c r="E115" i="1"/>
  <c r="E132" i="1"/>
  <c r="E110" i="1"/>
  <c r="D132" i="1"/>
  <c r="D110" i="1"/>
  <c r="D115" i="1"/>
  <c r="E134" i="1" l="1"/>
  <c r="E136" i="1" s="1"/>
  <c r="E138" i="1" s="1"/>
  <c r="E141" i="1" l="1"/>
  <c r="E143" i="1" s="1"/>
</calcChain>
</file>

<file path=xl/sharedStrings.xml><?xml version="1.0" encoding="utf-8"?>
<sst xmlns="http://schemas.openxmlformats.org/spreadsheetml/2006/main" count="278" uniqueCount="245">
  <si>
    <t>Envelopes</t>
  </si>
  <si>
    <t>Loose Offertory</t>
  </si>
  <si>
    <t>Special Holy Day Envelopes</t>
  </si>
  <si>
    <t>23g</t>
  </si>
  <si>
    <t>Memorial Contributions</t>
  </si>
  <si>
    <t>137a</t>
  </si>
  <si>
    <t>Diocesan Certificates of Deposit Interest</t>
  </si>
  <si>
    <t>Bank Interest</t>
  </si>
  <si>
    <t>10</t>
  </si>
  <si>
    <t>Rental Income</t>
  </si>
  <si>
    <t>Rental Property Taxes</t>
  </si>
  <si>
    <t>Campus Ministry Support</t>
  </si>
  <si>
    <t>Votive Candles (Gross)</t>
  </si>
  <si>
    <t>16a</t>
  </si>
  <si>
    <t>16b</t>
  </si>
  <si>
    <t>Religious Items/Books (Gross Income)</t>
  </si>
  <si>
    <t>Bingo and Street Fair Fund Raisers (Gross Income)</t>
  </si>
  <si>
    <t>Sale of Property or Investments (Gross Income)</t>
  </si>
  <si>
    <t>16c</t>
  </si>
  <si>
    <t>Other Fund Raising Income</t>
  </si>
  <si>
    <t>16d</t>
  </si>
  <si>
    <t>Capital Campaign Donations</t>
  </si>
  <si>
    <t>16e</t>
  </si>
  <si>
    <t>Debt Reduction Donations</t>
  </si>
  <si>
    <t>Fundraising Benefits (Card Parties, Dinners, Fish Fries)</t>
  </si>
  <si>
    <t>Holiday Flower Collections</t>
  </si>
  <si>
    <t>Stipends and Stole Fees</t>
  </si>
  <si>
    <t>Grade School Tuition Collections</t>
  </si>
  <si>
    <t>23a</t>
  </si>
  <si>
    <t>23b</t>
  </si>
  <si>
    <t>Catholic Share Appeal (Distriubtion from Diocese)</t>
  </si>
  <si>
    <t>23c</t>
  </si>
  <si>
    <t>DWC Finance Use</t>
  </si>
  <si>
    <t>23d</t>
  </si>
  <si>
    <t>WV Catholic Foundation Distributions</t>
  </si>
  <si>
    <t>23e</t>
  </si>
  <si>
    <t>CCD Registration</t>
  </si>
  <si>
    <t>23f</t>
  </si>
  <si>
    <t>23h</t>
  </si>
  <si>
    <t>Subsidy from the Diocese</t>
  </si>
  <si>
    <t>Church in Cental and Eastern Europe</t>
  </si>
  <si>
    <t>Black and Indian Missions</t>
  </si>
  <si>
    <t>Second Collections</t>
  </si>
  <si>
    <t>Church in Latin America</t>
  </si>
  <si>
    <t>Catholic Relief Services</t>
  </si>
  <si>
    <t>Holy Land Collection</t>
  </si>
  <si>
    <t>Education of Seminarians</t>
  </si>
  <si>
    <t>Peter's Pence</t>
  </si>
  <si>
    <t>Catholic University of America</t>
  </si>
  <si>
    <t>Diocesan Scholarship Association</t>
  </si>
  <si>
    <t>Campaign for Human Development</t>
  </si>
  <si>
    <t>Catholic Charities WV</t>
  </si>
  <si>
    <t>Authorized Missionary</t>
  </si>
  <si>
    <t>Catholic Communication Campaign (CCC)</t>
  </si>
  <si>
    <t>Retirement Fund for Religious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</si>
  <si>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</si>
  <si>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</si>
  <si>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</si>
  <si>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</si>
  <si>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</si>
  <si>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</si>
  <si>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</si>
  <si>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</si>
  <si>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</si>
  <si>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</si>
  <si>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Universal World Missions</t>
  </si>
  <si>
    <t>Total Receipts</t>
  </si>
  <si>
    <t>105a</t>
  </si>
  <si>
    <t>Janitor/Maintenance Wage</t>
  </si>
  <si>
    <t>Organist Wage</t>
  </si>
  <si>
    <t>Secretarial Wage</t>
  </si>
  <si>
    <t>Housekeeper Wage</t>
  </si>
  <si>
    <t>105b</t>
  </si>
  <si>
    <t>Religious Stipend</t>
  </si>
  <si>
    <t>105c</t>
  </si>
  <si>
    <t>Youth and Adult Ministry Wage</t>
  </si>
  <si>
    <t>105d</t>
  </si>
  <si>
    <t>All Other Wages</t>
  </si>
  <si>
    <t>Employer's Share-Social Security</t>
  </si>
  <si>
    <t>Employer's Share-Pension and Hospitalization</t>
  </si>
  <si>
    <t>Workers Compensation Premium</t>
  </si>
  <si>
    <t>Rectory Food and Supplies</t>
  </si>
  <si>
    <t>Clergy Wage/travel allowance reimbursed to DWC</t>
  </si>
  <si>
    <t>Office Expense</t>
  </si>
  <si>
    <t>Liturgical Expenses (except wages)</t>
  </si>
  <si>
    <t>High School Expenses/Assessment</t>
  </si>
  <si>
    <t>Grade School Expenses/Assessments (including wages paid by parish)</t>
  </si>
  <si>
    <t xml:space="preserve">Children Religious Education-CCD Expenses (except wages) </t>
  </si>
  <si>
    <t>116a</t>
  </si>
  <si>
    <t>116b</t>
  </si>
  <si>
    <t>Adult Religious Education (except wages)</t>
  </si>
  <si>
    <t>Youth Ministry Expenses: Youth Programs</t>
  </si>
  <si>
    <t>Evangelization and Ecumenation</t>
  </si>
  <si>
    <t>Social Concerns-Non Diocesan Collections</t>
  </si>
  <si>
    <t>Social Concerns (emergency assistance for food/clothing/utilities)</t>
  </si>
  <si>
    <t>120a</t>
  </si>
  <si>
    <t>Parish Picnics</t>
  </si>
  <si>
    <t>Sunday Socials</t>
  </si>
  <si>
    <t>120b</t>
  </si>
  <si>
    <t>120c</t>
  </si>
  <si>
    <t>Other Program Expenses (retreats/men and women religious groups)</t>
  </si>
  <si>
    <t>Utilities</t>
  </si>
  <si>
    <t>Property Taxes and Fire Service Fees</t>
  </si>
  <si>
    <t>Property and Liability Insurance Premiums</t>
  </si>
  <si>
    <t>Ordinary Maintenance and Repairs</t>
  </si>
  <si>
    <t>Interest on Debt</t>
  </si>
  <si>
    <t>Diocesan Collections Sent to Chancery (2nd Collections)</t>
  </si>
  <si>
    <t>Cathedraticum Paid During Year</t>
  </si>
  <si>
    <t>PHRA Paid During Year</t>
  </si>
  <si>
    <t>Clergy Auto Replacement Fund ($500 twice a year sent to Chancery)</t>
  </si>
  <si>
    <t>Holiday Flower Costs</t>
  </si>
  <si>
    <t>Substitute Clergy Stipend</t>
  </si>
  <si>
    <t>137b</t>
  </si>
  <si>
    <t>137c</t>
  </si>
  <si>
    <t>Religious Items/Books Expense (cost of items sold in parish)</t>
  </si>
  <si>
    <t>137d</t>
  </si>
  <si>
    <t>Other Expenses</t>
  </si>
  <si>
    <t>Votive Candles-Cost</t>
  </si>
  <si>
    <t>Other Costs of Rental Property</t>
  </si>
  <si>
    <t>Fund Raising Expenses (Related to Lines 16a and 16c revenue)</t>
  </si>
  <si>
    <t>Costs of Fundraising Benefits (Related to line 6 revenue)</t>
  </si>
  <si>
    <t>Total Disbursements</t>
  </si>
  <si>
    <t>137e</t>
  </si>
  <si>
    <t>Rental Expense (Rent parish paid for use of property)</t>
  </si>
  <si>
    <t>Net Rental Income (cannot be less than -0-)</t>
  </si>
  <si>
    <t>Net Fundraising Income (cannot be less than -0-)</t>
  </si>
  <si>
    <t>Fund Raising Benefits-Line 6</t>
  </si>
  <si>
    <t>Bingo and Street Fair Fund Raisers Revenue (Line 16a)</t>
  </si>
  <si>
    <t>Rental Revenue-Line 12</t>
  </si>
  <si>
    <t>Net Other Fund Raising Income (cannot be less than -0-)</t>
  </si>
  <si>
    <t>Religious Items/Books (Line 16b)</t>
  </si>
  <si>
    <t>Less: Cost of Fund Raising Benefits-Line 139</t>
  </si>
  <si>
    <t>Less: Fund Raising Expenses (Line 137a)</t>
  </si>
  <si>
    <t>Less: Cost of Religious Items/Books (Line 137c)</t>
  </si>
  <si>
    <t>Less: Rental Property Taxes-Line 140</t>
  </si>
  <si>
    <t>Less: Other Rental Property Costs-Line 141</t>
  </si>
  <si>
    <t>40f</t>
  </si>
  <si>
    <t>Other DWC Collections</t>
  </si>
  <si>
    <t>Allowance</t>
  </si>
  <si>
    <t>Less: Revenue lines 18 through 23f</t>
  </si>
  <si>
    <t>Parish Support for Grade School-Line 114</t>
  </si>
  <si>
    <t>Parish Support for High School-Line 115</t>
  </si>
  <si>
    <t>Net Assessable Income</t>
  </si>
  <si>
    <t>Sale of Property or Investments (Gross Income)-Line 13</t>
  </si>
  <si>
    <t>Less: Cost of Property or Investment sold</t>
  </si>
  <si>
    <t>Holiday Flower Collections-Line 4</t>
  </si>
  <si>
    <t>Less: Cost of Holiday Flowers-Line 135</t>
  </si>
  <si>
    <t>Votive Candle Revenue-Line 15</t>
  </si>
  <si>
    <t>Less: Cost of Votive Candles-Line 138</t>
  </si>
  <si>
    <t>Net Votive Candle Income (cannot be less than -0-)</t>
  </si>
  <si>
    <t>7a</t>
  </si>
  <si>
    <t>7b</t>
  </si>
  <si>
    <t>Donations</t>
  </si>
  <si>
    <t>Bequests</t>
  </si>
  <si>
    <t>Bequests Received-Line 7a</t>
  </si>
  <si>
    <t>Total Offertory and Memorial Contributions-Lines 1, 2, 3, 23g</t>
  </si>
  <si>
    <t>Equipment and Furnishings (cost under $5,000)</t>
  </si>
  <si>
    <t>Less: Second Collections-Lines 25 through 40f</t>
  </si>
  <si>
    <t>Less: Subsidy from the Diocese-Line 24</t>
  </si>
  <si>
    <t>Capital Campaign Donations-Line 16d</t>
  </si>
  <si>
    <t>Other Fund Raising Revenue (Line 16c)</t>
  </si>
  <si>
    <t>Net Holiday Flower Income (cannot be less than -0-)</t>
  </si>
  <si>
    <t>Net Gain (cannot be less than -0-)</t>
  </si>
  <si>
    <t>Maximum</t>
  </si>
  <si>
    <t>Exemption</t>
  </si>
  <si>
    <t>Exemption #</t>
  </si>
  <si>
    <t>Lesser of Line 114 or $150,000</t>
  </si>
  <si>
    <t>Lesser of Line 115 or $50,000</t>
  </si>
  <si>
    <t>Lesser of: Total of Lines 1, 2, 3, 23g or $100,000</t>
  </si>
  <si>
    <t>Lesser of Line 7a or $100,000</t>
  </si>
  <si>
    <t>Less First Half Payment</t>
  </si>
  <si>
    <t>Capital Campaign Approved Exemption Number and Amount</t>
  </si>
  <si>
    <t>Cost of Property Sold For Revenue In Line 13</t>
  </si>
  <si>
    <t>Cathedraticum-First Half Payment</t>
  </si>
  <si>
    <t>PHRA-First Half Payment</t>
  </si>
  <si>
    <t>PHRA Balance Due</t>
  </si>
  <si>
    <t>Cathedraticum Balance Due</t>
  </si>
  <si>
    <t>Payable and Remit to: Diocese of Wheeling-Charleston</t>
  </si>
  <si>
    <t>Payable and Remit to: Priest's Health and Retirement Association</t>
  </si>
  <si>
    <t>DWC Parish Financial Report-2018</t>
  </si>
  <si>
    <t>Disbursements</t>
  </si>
  <si>
    <t>Net Profit or (Loss) Per Parish Financial Statement on Cash Basis</t>
  </si>
  <si>
    <t>Parish Name: (Enter parish name in shaded box)</t>
  </si>
  <si>
    <t>Parish Number: (Enter parish number in shaded box)</t>
  </si>
  <si>
    <t>Receipts (Enter amounts in shaded boxes for Receipts and Disbursements)</t>
  </si>
  <si>
    <t>(Enter Exemption Number and Amounts in Shaded Boxes)</t>
  </si>
  <si>
    <t>Complete only the shaded boxes. Exemptions and Deductions will be calculated automatically</t>
  </si>
  <si>
    <t>Begin by printing a profit and loss for the calendar year 2018 on a cash basis</t>
  </si>
  <si>
    <t>Lesser of Line 16d or Approved Exemption</t>
  </si>
  <si>
    <t>Bank</t>
  </si>
  <si>
    <t>Account Number</t>
  </si>
  <si>
    <t>Title of Account</t>
  </si>
  <si>
    <t>Authorized Signatures</t>
  </si>
  <si>
    <t>Parish Safety Deposit Box</t>
  </si>
  <si>
    <t>Reserve Funds</t>
  </si>
  <si>
    <t>Certificates of Deposits With Diocese</t>
  </si>
  <si>
    <t>Savings Accounts With Banks</t>
  </si>
  <si>
    <t>Certificates of Deposits With Banks</t>
  </si>
  <si>
    <t>Type of Investment</t>
  </si>
  <si>
    <t>Total Withdrawals</t>
  </si>
  <si>
    <t>December 31 Balance</t>
  </si>
  <si>
    <t>January 1 Balance</t>
  </si>
  <si>
    <t>Additions plus Interest and reinvestments</t>
  </si>
  <si>
    <t>Totals</t>
  </si>
  <si>
    <t>Name</t>
  </si>
  <si>
    <t>Parish Finance Council Chair Person</t>
  </si>
  <si>
    <t>Email Address</t>
  </si>
  <si>
    <t>Mailing Address</t>
  </si>
  <si>
    <t>Parish Council Chair Person</t>
  </si>
  <si>
    <t>Total Assessable Income Before Exemptions</t>
  </si>
  <si>
    <t>Transportion(include clergy travel allowance in line 101)</t>
  </si>
  <si>
    <t>Pastor Responsible For Report</t>
  </si>
  <si>
    <t>Notes/Loans Payable</t>
  </si>
  <si>
    <t>Diocese of Wheeling-Charleston</t>
  </si>
  <si>
    <t>Additional Loans</t>
  </si>
  <si>
    <t>Banks</t>
  </si>
  <si>
    <t>Principal Payments</t>
  </si>
  <si>
    <t>Payables to Diocese</t>
  </si>
  <si>
    <t>Health Insurance</t>
  </si>
  <si>
    <t>Property and Liaibility Insurance</t>
  </si>
  <si>
    <t>Total</t>
  </si>
  <si>
    <t>Royalty Income (Oil/Gas/Coal/Signing Bonus)</t>
  </si>
  <si>
    <t>Investment Income (Dividend/Interest/Capital Gain Distribution)</t>
  </si>
  <si>
    <t>Notes/Loans Payable and Payables to Diocese</t>
  </si>
  <si>
    <t>Parishes are required under Canon Law to have only an operating account and stipend account. Please explain additional accounts in notes below.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</si>
  <si>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</si>
  <si>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</si>
  <si>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</si>
  <si>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</si>
  <si>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</si>
  <si>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</si>
  <si>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Change in FMV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</si>
  <si>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</si>
  <si>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</si>
  <si>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</si>
  <si>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</si>
  <si>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</si>
  <si>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Debt Reduction and Interest-Line 45</t>
  </si>
  <si>
    <t>Lesser of Line 45 or $750,000</t>
  </si>
  <si>
    <t>Total Principal and Interest Paid on DWC Loans and Bank Loans for Year Ended</t>
  </si>
  <si>
    <t>Email Completed Report to: PFR@dwc.org</t>
  </si>
  <si>
    <t xml:space="preserve">Complete only the shaded boxes. </t>
  </si>
  <si>
    <t>Checking Accounts</t>
  </si>
  <si>
    <t>Cathedraticum (3% of line 84)</t>
  </si>
  <si>
    <t>PHRA (6% of line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</si>
</sst>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43" fontId="3" fillId="0" borderId="0" xfId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44" fontId="3" fillId="3" borderId="10" xfId="2" applyFont="1" applyFill="1" applyBorder="1" applyProtection="1">
      <protection locked="0"/>
    </xf>
    <xf numFmtId="43" fontId="3" fillId="3" borderId="9" xfId="1" applyFont="1" applyFill="1" applyBorder="1" applyProtection="1">
      <protection locked="0"/>
    </xf>
    <xf numFmtId="43" fontId="3" fillId="2" borderId="9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3" xfId="2" applyFont="1" applyBorder="1"/>
    <xf numFmtId="44" fontId="4" fillId="0" borderId="4" xfId="2" applyFont="1" applyBorder="1"/>
    <xf numFmtId="44" fontId="3" fillId="0" borderId="0" xfId="2" applyFont="1" applyBorder="1"/>
    <xf numFmtId="0" fontId="4" fillId="4" borderId="8" xfId="0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2" xfId="1" applyFont="1" applyBorder="1"/>
    <xf numFmtId="43" fontId="3" fillId="0" borderId="0" xfId="1" applyFont="1" applyBorder="1"/>
    <xf numFmtId="0" fontId="3" fillId="0" borderId="2" xfId="0" applyFont="1" applyBorder="1"/>
    <xf numFmtId="0" fontId="3" fillId="0" borderId="0" xfId="0" applyFont="1" applyFill="1"/>
    <xf numFmtId="0" fontId="3" fillId="0" borderId="2" xfId="0" applyFont="1" applyBorder="1" applyAlignment="1">
      <alignment horizontal="center"/>
    </xf>
    <xf numFmtId="43" fontId="3" fillId="0" borderId="1" xfId="1" applyFont="1" applyBorder="1"/>
    <xf numFmtId="43" fontId="3" fillId="0" borderId="0" xfId="1" applyFont="1" applyFill="1"/>
    <xf numFmtId="44" fontId="3" fillId="0" borderId="3" xfId="2" applyFont="1" applyBorder="1"/>
    <xf numFmtId="44" fontId="4" fillId="0" borderId="0" xfId="2" applyFont="1"/>
    <xf numFmtId="0" fontId="3" fillId="3" borderId="9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44" fontId="3" fillId="3" borderId="10" xfId="2" applyFont="1" applyFill="1" applyBorder="1" applyAlignment="1" applyProtection="1">
      <protection locked="0"/>
    </xf>
    <xf numFmtId="44" fontId="3" fillId="3" borderId="9" xfId="2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43" fontId="3" fillId="0" borderId="0" xfId="1" applyFont="1" applyFill="1" applyBorder="1" applyAlignment="1" applyProtection="1"/>
    <xf numFmtId="0" fontId="3" fillId="0" borderId="0" xfId="0" applyFont="1" applyFill="1" applyBorder="1" applyAlignment="1" applyProtection="1"/>
    <xf numFmtId="43" fontId="3" fillId="0" borderId="0" xfId="1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43" fontId="4" fillId="0" borderId="8" xfId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/>
    <xf numFmtId="44" fontId="3" fillId="0" borderId="4" xfId="2" applyFont="1" applyFill="1" applyBorder="1" applyAlignment="1" applyProtection="1"/>
    <xf numFmtId="0" fontId="4" fillId="0" borderId="8" xfId="0" applyFont="1" applyFill="1" applyBorder="1" applyAlignment="1" applyProtection="1"/>
    <xf numFmtId="0" fontId="3" fillId="0" borderId="8" xfId="0" applyFont="1" applyFill="1" applyBorder="1" applyAlignment="1" applyProtection="1"/>
    <xf numFmtId="43" fontId="4" fillId="0" borderId="8" xfId="1" applyFont="1" applyFill="1" applyBorder="1" applyAlignment="1" applyProtection="1"/>
    <xf numFmtId="44" fontId="3" fillId="0" borderId="4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0" borderId="0" xfId="2" applyFont="1" applyFill="1"/>
    <xf numFmtId="44" fontId="2" fillId="0" borderId="4" xfId="2" applyFont="1" applyBorder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43" fontId="4" fillId="0" borderId="8" xfId="1" applyFont="1" applyFill="1" applyBorder="1" applyAlignment="1" applyProtection="1">
      <alignment horizontal="center" wrapText="1"/>
    </xf>
    <xf numFmtId="0" fontId="3" fillId="0" borderId="15" xfId="0" applyFont="1" applyFill="1" applyBorder="1"/>
    <xf numFmtId="0" fontId="3" fillId="3" borderId="16" xfId="0" applyFont="1" applyFill="1" applyBorder="1" applyProtection="1">
      <protection locked="0"/>
    </xf>
    <xf numFmtId="0" fontId="4" fillId="0" borderId="0" xfId="0" applyFont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Protection="1">
      <protection locked="0"/>
    </xf>
    <xf numFmtId="0" fontId="4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 applyProtection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3" fillId="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3" fillId="0" borderId="9" xfId="0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0" fontId="0" fillId="3" borderId="9" xfId="0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abSelected="1" workbookViewId="0">
      <selection activeCell="H93" sqref="H93"/>
    </sheetView>
  </sheetViews>
  <sheetFormatPr defaultRowHeight="12" x14ac:dyDescent="0.2"/>
  <cols>
    <col min="1" max="1" width="3.7109375" style="1" bestFit="1" customWidth="1"/>
    <col min="2" max="2" width="53" style="3" bestFit="1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4" bestFit="1" customWidth="1"/>
    <col min="10" max="16384" width="9.140625" style="3"/>
  </cols>
  <sheetData>
    <row r="1" spans="1:9" ht="12.75" thickBot="1" x14ac:dyDescent="0.25">
      <c r="B1" s="2" t="s">
        <v>179</v>
      </c>
      <c r="H1" s="61" t="s">
        <v>32</v>
      </c>
    </row>
    <row r="2" spans="1:9" ht="12.75" thickBot="1" x14ac:dyDescent="0.25">
      <c r="B2" s="2" t="s">
        <v>182</v>
      </c>
      <c r="C2" s="75"/>
      <c r="D2" s="76"/>
      <c r="E2" s="76"/>
      <c r="F2" s="77"/>
      <c r="H2" s="62"/>
    </row>
    <row r="3" spans="1:9" ht="12.75" thickBot="1" x14ac:dyDescent="0.25">
      <c r="B3" s="2" t="s">
        <v>183</v>
      </c>
      <c r="C3" s="75"/>
      <c r="D3" s="76"/>
      <c r="E3" s="76"/>
      <c r="F3" s="77"/>
    </row>
    <row r="4" spans="1:9" x14ac:dyDescent="0.2">
      <c r="B4" s="2"/>
      <c r="C4" s="5"/>
      <c r="D4" s="5"/>
      <c r="E4" s="5"/>
      <c r="F4" s="5"/>
    </row>
    <row r="5" spans="1:9" x14ac:dyDescent="0.2">
      <c r="B5" s="78" t="s">
        <v>187</v>
      </c>
      <c r="C5" s="78"/>
      <c r="D5" s="78"/>
      <c r="E5" s="5"/>
      <c r="F5" s="5"/>
    </row>
    <row r="6" spans="1:9" x14ac:dyDescent="0.2">
      <c r="B6" s="78" t="s">
        <v>186</v>
      </c>
      <c r="C6" s="78"/>
      <c r="D6" s="78"/>
      <c r="E6" s="5"/>
      <c r="F6" s="5"/>
    </row>
    <row r="7" spans="1:9" x14ac:dyDescent="0.2">
      <c r="B7" s="67" t="s">
        <v>240</v>
      </c>
      <c r="C7" s="68"/>
      <c r="D7" s="68"/>
      <c r="E7" s="6"/>
      <c r="F7" s="6"/>
    </row>
    <row r="8" spans="1:9" ht="15.75" customHeight="1" thickBot="1" x14ac:dyDescent="0.25">
      <c r="B8" s="79" t="s">
        <v>184</v>
      </c>
      <c r="C8" s="79"/>
      <c r="D8" s="79"/>
      <c r="E8" s="79"/>
      <c r="H8" s="74" t="s">
        <v>180</v>
      </c>
      <c r="I8" s="74"/>
    </row>
    <row r="9" spans="1:9" x14ac:dyDescent="0.2">
      <c r="A9" s="1">
        <v>1</v>
      </c>
      <c r="B9" s="3" t="s">
        <v>0</v>
      </c>
      <c r="E9" s="8">
        <v>0</v>
      </c>
      <c r="G9" s="1">
        <v>101</v>
      </c>
      <c r="H9" s="3" t="s">
        <v>82</v>
      </c>
      <c r="I9" s="8">
        <v>0</v>
      </c>
    </row>
    <row r="10" spans="1:9" x14ac:dyDescent="0.2">
      <c r="A10" s="1">
        <v>2</v>
      </c>
      <c r="B10" s="3" t="s">
        <v>1</v>
      </c>
      <c r="E10" s="9">
        <v>0</v>
      </c>
      <c r="G10" s="1">
        <v>102</v>
      </c>
      <c r="H10" s="3" t="s">
        <v>71</v>
      </c>
      <c r="I10" s="9">
        <v>0</v>
      </c>
    </row>
    <row r="11" spans="1:9" x14ac:dyDescent="0.2">
      <c r="A11" s="1">
        <v>3</v>
      </c>
      <c r="B11" s="3" t="s">
        <v>2</v>
      </c>
      <c r="E11" s="9">
        <v>0</v>
      </c>
      <c r="G11" s="1">
        <v>103</v>
      </c>
      <c r="H11" s="3" t="s">
        <v>70</v>
      </c>
      <c r="I11" s="9">
        <v>0</v>
      </c>
    </row>
    <row r="12" spans="1:9" x14ac:dyDescent="0.2">
      <c r="A12" s="1">
        <v>4</v>
      </c>
      <c r="B12" s="3" t="s">
        <v>25</v>
      </c>
      <c r="E12" s="9">
        <v>0</v>
      </c>
      <c r="G12" s="1">
        <v>104</v>
      </c>
      <c r="H12" s="3" t="s">
        <v>68</v>
      </c>
      <c r="I12" s="9">
        <v>0</v>
      </c>
    </row>
    <row r="13" spans="1:9" x14ac:dyDescent="0.2">
      <c r="A13" s="1">
        <v>5</v>
      </c>
      <c r="B13" s="3" t="s">
        <v>32</v>
      </c>
      <c r="E13" s="10"/>
      <c r="G13" s="1" t="s">
        <v>67</v>
      </c>
      <c r="H13" s="3" t="s">
        <v>69</v>
      </c>
      <c r="I13" s="9">
        <v>0</v>
      </c>
    </row>
    <row r="14" spans="1:9" x14ac:dyDescent="0.2">
      <c r="A14" s="1">
        <v>6</v>
      </c>
      <c r="B14" s="3" t="s">
        <v>24</v>
      </c>
      <c r="E14" s="9">
        <v>0</v>
      </c>
      <c r="G14" s="1" t="s">
        <v>72</v>
      </c>
      <c r="H14" s="3" t="s">
        <v>73</v>
      </c>
      <c r="I14" s="9">
        <v>0</v>
      </c>
    </row>
    <row r="15" spans="1:9" x14ac:dyDescent="0.2">
      <c r="A15" s="1" t="s">
        <v>150</v>
      </c>
      <c r="B15" s="3" t="s">
        <v>153</v>
      </c>
      <c r="E15" s="9">
        <v>0</v>
      </c>
      <c r="G15" s="1" t="s">
        <v>74</v>
      </c>
      <c r="H15" s="3" t="s">
        <v>75</v>
      </c>
      <c r="I15" s="9">
        <v>0</v>
      </c>
    </row>
    <row r="16" spans="1:9" x14ac:dyDescent="0.2">
      <c r="A16" s="1" t="s">
        <v>151</v>
      </c>
      <c r="B16" s="3" t="s">
        <v>152</v>
      </c>
      <c r="E16" s="9">
        <v>0</v>
      </c>
      <c r="G16" s="1" t="s">
        <v>76</v>
      </c>
      <c r="H16" s="3" t="s">
        <v>77</v>
      </c>
      <c r="I16" s="9">
        <v>0</v>
      </c>
    </row>
    <row r="17" spans="1:9" x14ac:dyDescent="0.2">
      <c r="A17" s="1">
        <v>8</v>
      </c>
      <c r="B17" s="3" t="s">
        <v>6</v>
      </c>
      <c r="E17" s="9">
        <v>0</v>
      </c>
      <c r="G17" s="1">
        <v>106</v>
      </c>
      <c r="H17" s="3" t="s">
        <v>32</v>
      </c>
      <c r="I17" s="10"/>
    </row>
    <row r="18" spans="1:9" x14ac:dyDescent="0.2">
      <c r="A18" s="1">
        <v>9</v>
      </c>
      <c r="B18" s="3" t="s">
        <v>7</v>
      </c>
      <c r="E18" s="9">
        <v>0</v>
      </c>
      <c r="G18" s="1">
        <v>107</v>
      </c>
      <c r="H18" s="3" t="s">
        <v>78</v>
      </c>
      <c r="I18" s="9">
        <v>0</v>
      </c>
    </row>
    <row r="19" spans="1:9" x14ac:dyDescent="0.2">
      <c r="A19" s="11" t="s">
        <v>8</v>
      </c>
      <c r="B19" s="3" t="s">
        <v>221</v>
      </c>
      <c r="E19" s="9">
        <v>0</v>
      </c>
      <c r="G19" s="1">
        <v>108</v>
      </c>
      <c r="H19" s="3" t="s">
        <v>79</v>
      </c>
      <c r="I19" s="9">
        <v>0</v>
      </c>
    </row>
    <row r="20" spans="1:9" x14ac:dyDescent="0.2">
      <c r="A20" s="1">
        <v>11</v>
      </c>
      <c r="B20" s="3" t="s">
        <v>222</v>
      </c>
      <c r="E20" s="9">
        <v>0</v>
      </c>
      <c r="G20" s="1">
        <v>109</v>
      </c>
      <c r="H20" s="3" t="s">
        <v>80</v>
      </c>
      <c r="I20" s="9">
        <v>0</v>
      </c>
    </row>
    <row r="21" spans="1:9" x14ac:dyDescent="0.2">
      <c r="A21" s="1">
        <v>12</v>
      </c>
      <c r="B21" s="3" t="s">
        <v>9</v>
      </c>
      <c r="E21" s="9">
        <v>0</v>
      </c>
      <c r="G21" s="1">
        <v>110</v>
      </c>
      <c r="H21" s="3" t="s">
        <v>81</v>
      </c>
      <c r="I21" s="9">
        <v>0</v>
      </c>
    </row>
    <row r="22" spans="1:9" x14ac:dyDescent="0.2">
      <c r="A22" s="1">
        <v>13</v>
      </c>
      <c r="B22" s="3" t="s">
        <v>17</v>
      </c>
      <c r="E22" s="9">
        <v>0</v>
      </c>
      <c r="G22" s="1">
        <v>111</v>
      </c>
      <c r="H22" s="3" t="s">
        <v>210</v>
      </c>
      <c r="I22" s="9">
        <v>0</v>
      </c>
    </row>
    <row r="23" spans="1:9" x14ac:dyDescent="0.2">
      <c r="A23" s="1">
        <v>14</v>
      </c>
      <c r="B23" s="3" t="s">
        <v>11</v>
      </c>
      <c r="E23" s="9">
        <v>0</v>
      </c>
      <c r="G23" s="1">
        <v>112</v>
      </c>
      <c r="H23" s="3" t="s">
        <v>83</v>
      </c>
      <c r="I23" s="9">
        <v>0</v>
      </c>
    </row>
    <row r="24" spans="1:9" x14ac:dyDescent="0.2">
      <c r="A24" s="1">
        <v>15</v>
      </c>
      <c r="B24" s="3" t="s">
        <v>12</v>
      </c>
      <c r="E24" s="9">
        <v>0</v>
      </c>
      <c r="G24" s="1">
        <v>113</v>
      </c>
      <c r="H24" s="3" t="s">
        <v>84</v>
      </c>
      <c r="I24" s="9">
        <v>0</v>
      </c>
    </row>
    <row r="25" spans="1:9" x14ac:dyDescent="0.2">
      <c r="A25" s="1" t="s">
        <v>13</v>
      </c>
      <c r="B25" s="3" t="s">
        <v>16</v>
      </c>
      <c r="E25" s="9">
        <v>0</v>
      </c>
      <c r="G25" s="1">
        <v>114</v>
      </c>
      <c r="H25" s="3" t="s">
        <v>86</v>
      </c>
      <c r="I25" s="9">
        <v>0</v>
      </c>
    </row>
    <row r="26" spans="1:9" x14ac:dyDescent="0.2">
      <c r="A26" s="1" t="s">
        <v>14</v>
      </c>
      <c r="B26" s="3" t="s">
        <v>15</v>
      </c>
      <c r="E26" s="9">
        <v>0</v>
      </c>
      <c r="G26" s="1">
        <v>115</v>
      </c>
      <c r="H26" s="3" t="s">
        <v>85</v>
      </c>
      <c r="I26" s="9">
        <v>0</v>
      </c>
    </row>
    <row r="27" spans="1:9" x14ac:dyDescent="0.2">
      <c r="A27" s="1" t="s">
        <v>18</v>
      </c>
      <c r="B27" s="3" t="s">
        <v>19</v>
      </c>
      <c r="E27" s="9">
        <v>0</v>
      </c>
      <c r="G27" s="1" t="s">
        <v>88</v>
      </c>
      <c r="H27" s="3" t="s">
        <v>87</v>
      </c>
      <c r="I27" s="9">
        <v>0</v>
      </c>
    </row>
    <row r="28" spans="1:9" x14ac:dyDescent="0.2">
      <c r="A28" s="1" t="s">
        <v>20</v>
      </c>
      <c r="B28" s="3" t="s">
        <v>21</v>
      </c>
      <c r="E28" s="9"/>
      <c r="G28" s="1" t="s">
        <v>89</v>
      </c>
      <c r="H28" s="3" t="s">
        <v>90</v>
      </c>
      <c r="I28" s="9">
        <v>0</v>
      </c>
    </row>
    <row r="29" spans="1:9" x14ac:dyDescent="0.2">
      <c r="A29" s="1" t="s">
        <v>22</v>
      </c>
      <c r="B29" s="3" t="s">
        <v>23</v>
      </c>
      <c r="E29" s="9">
        <v>0</v>
      </c>
      <c r="G29" s="1">
        <v>117</v>
      </c>
      <c r="H29" s="3" t="s">
        <v>91</v>
      </c>
      <c r="I29" s="9">
        <v>0</v>
      </c>
    </row>
    <row r="30" spans="1:9" x14ac:dyDescent="0.2">
      <c r="A30" s="1">
        <v>18</v>
      </c>
      <c r="B30" s="3" t="s">
        <v>26</v>
      </c>
      <c r="E30" s="9">
        <v>0</v>
      </c>
      <c r="G30" s="1">
        <v>118</v>
      </c>
      <c r="H30" s="3" t="s">
        <v>92</v>
      </c>
      <c r="I30" s="9">
        <v>0</v>
      </c>
    </row>
    <row r="31" spans="1:9" x14ac:dyDescent="0.2">
      <c r="A31" s="1">
        <v>19</v>
      </c>
      <c r="B31" s="3" t="s">
        <v>32</v>
      </c>
      <c r="E31" s="10"/>
      <c r="G31" s="1">
        <v>119</v>
      </c>
      <c r="H31" s="3" t="s">
        <v>94</v>
      </c>
      <c r="I31" s="9">
        <v>0</v>
      </c>
    </row>
    <row r="32" spans="1:9" x14ac:dyDescent="0.2">
      <c r="A32" s="1">
        <v>20</v>
      </c>
      <c r="B32" s="3" t="s">
        <v>32</v>
      </c>
      <c r="E32" s="10"/>
      <c r="G32" s="1" t="s">
        <v>95</v>
      </c>
      <c r="H32" s="3" t="s">
        <v>96</v>
      </c>
      <c r="I32" s="9">
        <v>0</v>
      </c>
    </row>
    <row r="33" spans="1:9" x14ac:dyDescent="0.2">
      <c r="A33" s="1">
        <v>21</v>
      </c>
      <c r="B33" s="3" t="s">
        <v>32</v>
      </c>
      <c r="E33" s="10"/>
      <c r="G33" s="1" t="s">
        <v>98</v>
      </c>
      <c r="H33" s="3" t="s">
        <v>97</v>
      </c>
      <c r="I33" s="9">
        <v>0</v>
      </c>
    </row>
    <row r="34" spans="1:9" x14ac:dyDescent="0.2">
      <c r="A34" s="1">
        <v>22</v>
      </c>
      <c r="B34" s="3" t="s">
        <v>27</v>
      </c>
      <c r="E34" s="9">
        <v>0</v>
      </c>
      <c r="G34" s="1" t="s">
        <v>99</v>
      </c>
      <c r="H34" s="3" t="s">
        <v>100</v>
      </c>
      <c r="I34" s="9">
        <v>0</v>
      </c>
    </row>
    <row r="35" spans="1:9" x14ac:dyDescent="0.2">
      <c r="A35" s="1" t="s">
        <v>28</v>
      </c>
      <c r="B35" s="3" t="s">
        <v>32</v>
      </c>
      <c r="E35" s="10"/>
      <c r="G35" s="1">
        <v>121</v>
      </c>
      <c r="H35" s="3" t="s">
        <v>101</v>
      </c>
      <c r="I35" s="9">
        <v>0</v>
      </c>
    </row>
    <row r="36" spans="1:9" x14ac:dyDescent="0.2">
      <c r="A36" s="1" t="s">
        <v>29</v>
      </c>
      <c r="B36" s="3" t="s">
        <v>30</v>
      </c>
      <c r="E36" s="9">
        <v>0</v>
      </c>
      <c r="G36" s="1">
        <v>122</v>
      </c>
      <c r="H36" s="3" t="s">
        <v>102</v>
      </c>
      <c r="I36" s="9">
        <v>0</v>
      </c>
    </row>
    <row r="37" spans="1:9" x14ac:dyDescent="0.2">
      <c r="A37" s="1" t="s">
        <v>31</v>
      </c>
      <c r="B37" s="3" t="s">
        <v>32</v>
      </c>
      <c r="E37" s="10"/>
      <c r="G37" s="1">
        <v>123</v>
      </c>
      <c r="H37" s="3" t="s">
        <v>103</v>
      </c>
      <c r="I37" s="9">
        <v>0</v>
      </c>
    </row>
    <row r="38" spans="1:9" x14ac:dyDescent="0.2">
      <c r="A38" s="1" t="s">
        <v>33</v>
      </c>
      <c r="B38" s="3" t="s">
        <v>34</v>
      </c>
      <c r="E38" s="9">
        <v>0</v>
      </c>
      <c r="G38" s="1">
        <v>124</v>
      </c>
      <c r="H38" s="3" t="s">
        <v>104</v>
      </c>
      <c r="I38" s="9">
        <v>0</v>
      </c>
    </row>
    <row r="39" spans="1:9" x14ac:dyDescent="0.2">
      <c r="A39" s="1" t="s">
        <v>35</v>
      </c>
      <c r="B39" s="3" t="s">
        <v>36</v>
      </c>
      <c r="E39" s="9">
        <v>0</v>
      </c>
      <c r="G39" s="1">
        <v>125</v>
      </c>
      <c r="H39" s="3" t="s">
        <v>156</v>
      </c>
      <c r="I39" s="9">
        <v>0</v>
      </c>
    </row>
    <row r="40" spans="1:9" x14ac:dyDescent="0.2">
      <c r="A40" s="1" t="s">
        <v>37</v>
      </c>
      <c r="B40" s="3" t="s">
        <v>93</v>
      </c>
      <c r="E40" s="9">
        <v>0</v>
      </c>
      <c r="G40" s="1">
        <v>126</v>
      </c>
      <c r="H40" s="3" t="s">
        <v>32</v>
      </c>
      <c r="I40" s="10"/>
    </row>
    <row r="41" spans="1:9" x14ac:dyDescent="0.2">
      <c r="A41" s="1" t="s">
        <v>3</v>
      </c>
      <c r="B41" s="3" t="s">
        <v>4</v>
      </c>
      <c r="E41" s="9">
        <v>0</v>
      </c>
      <c r="G41" s="1">
        <v>127</v>
      </c>
      <c r="H41" s="3" t="s">
        <v>32</v>
      </c>
      <c r="I41" s="10"/>
    </row>
    <row r="42" spans="1:9" x14ac:dyDescent="0.2">
      <c r="A42" s="1" t="s">
        <v>38</v>
      </c>
      <c r="B42" s="3" t="s">
        <v>32</v>
      </c>
      <c r="E42" s="10"/>
      <c r="G42" s="1">
        <v>128</v>
      </c>
      <c r="H42" s="3" t="s">
        <v>105</v>
      </c>
      <c r="I42" s="9">
        <v>0</v>
      </c>
    </row>
    <row r="43" spans="1:9" x14ac:dyDescent="0.2">
      <c r="A43" s="1">
        <v>24</v>
      </c>
      <c r="B43" s="3" t="s">
        <v>39</v>
      </c>
      <c r="E43" s="9">
        <v>0</v>
      </c>
      <c r="G43" s="1">
        <v>129</v>
      </c>
      <c r="H43" s="3" t="s">
        <v>32</v>
      </c>
      <c r="I43" s="10"/>
    </row>
    <row r="44" spans="1:9" x14ac:dyDescent="0.2">
      <c r="B44" s="2" t="s">
        <v>42</v>
      </c>
      <c r="C44" s="2"/>
      <c r="D44" s="2"/>
      <c r="E44" s="10"/>
      <c r="G44" s="1">
        <v>130</v>
      </c>
      <c r="H44" s="3" t="s">
        <v>32</v>
      </c>
      <c r="I44" s="10"/>
    </row>
    <row r="45" spans="1:9" x14ac:dyDescent="0.2">
      <c r="A45" s="1">
        <v>25</v>
      </c>
      <c r="B45" s="3" t="s">
        <v>43</v>
      </c>
      <c r="E45" s="9">
        <v>0</v>
      </c>
      <c r="G45" s="1">
        <v>131</v>
      </c>
      <c r="H45" s="3" t="s">
        <v>106</v>
      </c>
      <c r="I45" s="9">
        <v>0</v>
      </c>
    </row>
    <row r="46" spans="1:9" x14ac:dyDescent="0.2">
      <c r="A46" s="1">
        <v>26</v>
      </c>
      <c r="B46" s="3" t="s">
        <v>40</v>
      </c>
      <c r="E46" s="9">
        <v>0</v>
      </c>
      <c r="G46" s="1">
        <v>132</v>
      </c>
      <c r="H46" s="3" t="s">
        <v>107</v>
      </c>
      <c r="I46" s="9">
        <v>0</v>
      </c>
    </row>
    <row r="47" spans="1:9" x14ac:dyDescent="0.2">
      <c r="A47" s="1">
        <v>27</v>
      </c>
      <c r="B47" s="3" t="s">
        <v>41</v>
      </c>
      <c r="E47" s="9">
        <v>0</v>
      </c>
      <c r="G47" s="1">
        <v>133</v>
      </c>
      <c r="H47" s="3" t="s">
        <v>108</v>
      </c>
      <c r="I47" s="9">
        <v>0</v>
      </c>
    </row>
    <row r="48" spans="1:9" x14ac:dyDescent="0.2">
      <c r="A48" s="1">
        <v>28</v>
      </c>
      <c r="B48" s="3" t="s">
        <v>44</v>
      </c>
      <c r="E48" s="9">
        <v>0</v>
      </c>
      <c r="G48" s="1">
        <v>134</v>
      </c>
      <c r="H48" s="3" t="s">
        <v>109</v>
      </c>
      <c r="I48" s="9">
        <v>0</v>
      </c>
    </row>
    <row r="49" spans="1:9" x14ac:dyDescent="0.2">
      <c r="A49" s="1">
        <v>29</v>
      </c>
      <c r="B49" s="3" t="s">
        <v>45</v>
      </c>
      <c r="E49" s="9">
        <v>0</v>
      </c>
      <c r="G49" s="1">
        <v>135</v>
      </c>
      <c r="H49" s="3" t="s">
        <v>110</v>
      </c>
      <c r="I49" s="9">
        <v>0</v>
      </c>
    </row>
    <row r="50" spans="1:9" x14ac:dyDescent="0.2">
      <c r="A50" s="1">
        <v>30</v>
      </c>
      <c r="B50" s="3" t="s">
        <v>46</v>
      </c>
      <c r="E50" s="9">
        <v>0</v>
      </c>
      <c r="G50" s="1">
        <v>136</v>
      </c>
      <c r="H50" s="3" t="s">
        <v>111</v>
      </c>
      <c r="I50" s="9">
        <v>0</v>
      </c>
    </row>
    <row r="51" spans="1:9" x14ac:dyDescent="0.2">
      <c r="A51" s="1">
        <v>31</v>
      </c>
      <c r="B51" s="3" t="s">
        <v>47</v>
      </c>
      <c r="E51" s="9">
        <v>0</v>
      </c>
      <c r="G51" s="1" t="s">
        <v>5</v>
      </c>
      <c r="H51" s="3" t="s">
        <v>119</v>
      </c>
      <c r="I51" s="9">
        <v>0</v>
      </c>
    </row>
    <row r="52" spans="1:9" x14ac:dyDescent="0.2">
      <c r="A52" s="1">
        <v>32</v>
      </c>
      <c r="B52" s="3" t="s">
        <v>49</v>
      </c>
      <c r="E52" s="9">
        <v>0</v>
      </c>
      <c r="G52" s="1" t="s">
        <v>112</v>
      </c>
      <c r="H52" s="3" t="s">
        <v>32</v>
      </c>
      <c r="I52" s="10"/>
    </row>
    <row r="53" spans="1:9" x14ac:dyDescent="0.2">
      <c r="A53" s="1">
        <v>33</v>
      </c>
      <c r="B53" s="3" t="s">
        <v>48</v>
      </c>
      <c r="E53" s="9">
        <v>0</v>
      </c>
      <c r="G53" s="1" t="s">
        <v>113</v>
      </c>
      <c r="H53" s="3" t="s">
        <v>114</v>
      </c>
      <c r="I53" s="9">
        <v>0</v>
      </c>
    </row>
    <row r="54" spans="1:9" x14ac:dyDescent="0.2">
      <c r="A54" s="1">
        <v>34</v>
      </c>
      <c r="B54" s="3" t="s">
        <v>65</v>
      </c>
      <c r="E54" s="9">
        <v>0</v>
      </c>
      <c r="G54" s="1" t="s">
        <v>115</v>
      </c>
      <c r="H54" s="3" t="s">
        <v>116</v>
      </c>
      <c r="I54" s="9">
        <v>0</v>
      </c>
    </row>
    <row r="55" spans="1:9" x14ac:dyDescent="0.2">
      <c r="A55" s="1">
        <v>35</v>
      </c>
      <c r="B55" s="3" t="s">
        <v>50</v>
      </c>
      <c r="E55" s="9">
        <v>0</v>
      </c>
      <c r="G55" s="1" t="s">
        <v>122</v>
      </c>
      <c r="H55" s="3" t="s">
        <v>123</v>
      </c>
      <c r="I55" s="9">
        <v>0</v>
      </c>
    </row>
    <row r="56" spans="1:9" x14ac:dyDescent="0.2">
      <c r="A56" s="1">
        <v>36</v>
      </c>
      <c r="B56" s="3" t="s">
        <v>51</v>
      </c>
      <c r="E56" s="9">
        <v>0</v>
      </c>
      <c r="G56" s="1">
        <v>138</v>
      </c>
      <c r="H56" s="3" t="s">
        <v>117</v>
      </c>
      <c r="I56" s="9">
        <v>0</v>
      </c>
    </row>
    <row r="57" spans="1:9" x14ac:dyDescent="0.2">
      <c r="A57" s="1">
        <v>37</v>
      </c>
      <c r="B57" s="3" t="s">
        <v>52</v>
      </c>
      <c r="E57" s="9">
        <v>0</v>
      </c>
      <c r="G57" s="1">
        <v>139</v>
      </c>
      <c r="H57" s="3" t="s">
        <v>120</v>
      </c>
      <c r="I57" s="9">
        <v>0</v>
      </c>
    </row>
    <row r="58" spans="1:9" x14ac:dyDescent="0.2">
      <c r="A58" s="1">
        <v>38</v>
      </c>
      <c r="B58" s="3" t="s">
        <v>53</v>
      </c>
      <c r="E58" s="9">
        <v>0</v>
      </c>
      <c r="G58" s="1">
        <v>140</v>
      </c>
      <c r="H58" s="3" t="s">
        <v>10</v>
      </c>
      <c r="I58" s="9">
        <v>0</v>
      </c>
    </row>
    <row r="59" spans="1:9" x14ac:dyDescent="0.2">
      <c r="A59" s="1">
        <v>39</v>
      </c>
      <c r="B59" s="3" t="s">
        <v>54</v>
      </c>
      <c r="E59" s="9">
        <v>0</v>
      </c>
      <c r="G59" s="1">
        <v>141</v>
      </c>
      <c r="H59" s="3" t="s">
        <v>118</v>
      </c>
      <c r="I59" s="9">
        <v>0</v>
      </c>
    </row>
    <row r="60" spans="1:9" x14ac:dyDescent="0.2">
      <c r="A60" s="1" t="s">
        <v>55</v>
      </c>
      <c r="B60" s="3" t="s">
        <v>56</v>
      </c>
      <c r="E60" s="9">
        <v>0</v>
      </c>
      <c r="I60" s="12"/>
    </row>
    <row r="61" spans="1:9" x14ac:dyDescent="0.2">
      <c r="A61" s="1" t="s">
        <v>57</v>
      </c>
      <c r="B61" s="3" t="s">
        <v>58</v>
      </c>
      <c r="E61" s="9">
        <v>0</v>
      </c>
      <c r="I61" s="12"/>
    </row>
    <row r="62" spans="1:9" x14ac:dyDescent="0.2">
      <c r="A62" s="1" t="s">
        <v>59</v>
      </c>
      <c r="B62" s="3" t="s">
        <v>60</v>
      </c>
      <c r="E62" s="9">
        <v>0</v>
      </c>
      <c r="I62" s="12"/>
    </row>
    <row r="63" spans="1:9" x14ac:dyDescent="0.2">
      <c r="A63" s="1" t="s">
        <v>61</v>
      </c>
      <c r="B63" s="3" t="s">
        <v>62</v>
      </c>
      <c r="E63" s="9">
        <v>0</v>
      </c>
      <c r="I63" s="12"/>
    </row>
    <row r="64" spans="1:9" x14ac:dyDescent="0.2">
      <c r="A64" s="1" t="s">
        <v>63</v>
      </c>
      <c r="B64" s="3" t="s">
        <v>64</v>
      </c>
      <c r="E64" s="9">
        <v>0</v>
      </c>
      <c r="I64" s="12"/>
    </row>
    <row r="65" spans="1:9" x14ac:dyDescent="0.2">
      <c r="A65" s="1" t="s">
        <v>136</v>
      </c>
      <c r="B65" s="3" t="s">
        <v>137</v>
      </c>
      <c r="E65" s="9">
        <v>0</v>
      </c>
      <c r="I65" s="12"/>
    </row>
    <row r="66" spans="1:9" x14ac:dyDescent="0.2">
      <c r="E66" s="4"/>
    </row>
    <row r="67" spans="1:9" ht="12.75" thickBot="1" x14ac:dyDescent="0.25">
      <c r="B67" s="2" t="s">
        <v>66</v>
      </c>
      <c r="C67" s="2"/>
      <c r="D67" s="2"/>
      <c r="E67" s="13">
        <f>SUM(E9:E66)</f>
        <v>0</v>
      </c>
      <c r="H67" s="2" t="s">
        <v>121</v>
      </c>
      <c r="I67" s="14">
        <f>SUM(I9:I65)</f>
        <v>0</v>
      </c>
    </row>
    <row r="68" spans="1:9" ht="12.75" thickTop="1" x14ac:dyDescent="0.2">
      <c r="E68" s="15"/>
      <c r="I68" s="15"/>
    </row>
    <row r="69" spans="1:9" ht="12.75" thickBot="1" x14ac:dyDescent="0.25">
      <c r="B69" s="16" t="s">
        <v>185</v>
      </c>
      <c r="E69" s="4"/>
      <c r="H69" s="2" t="s">
        <v>181</v>
      </c>
      <c r="I69" s="14">
        <f>+E67-I67</f>
        <v>0</v>
      </c>
    </row>
    <row r="70" spans="1:9" x14ac:dyDescent="0.2">
      <c r="A70" s="1">
        <v>41</v>
      </c>
      <c r="B70" s="3" t="s">
        <v>171</v>
      </c>
      <c r="C70" s="66">
        <v>0</v>
      </c>
      <c r="D70" s="9">
        <v>0</v>
      </c>
      <c r="E70" s="4"/>
    </row>
    <row r="71" spans="1:9" x14ac:dyDescent="0.2">
      <c r="A71" s="1">
        <v>42</v>
      </c>
      <c r="B71" s="3" t="s">
        <v>172</v>
      </c>
      <c r="D71" s="9">
        <v>0</v>
      </c>
      <c r="E71" s="4"/>
    </row>
    <row r="72" spans="1:9" x14ac:dyDescent="0.2">
      <c r="A72" s="1">
        <v>43</v>
      </c>
      <c r="B72" s="3" t="s">
        <v>173</v>
      </c>
      <c r="D72" s="9">
        <v>0</v>
      </c>
      <c r="E72" s="4"/>
    </row>
    <row r="73" spans="1:9" x14ac:dyDescent="0.2">
      <c r="A73" s="1">
        <v>44</v>
      </c>
      <c r="B73" s="3" t="s">
        <v>174</v>
      </c>
      <c r="D73" s="9">
        <v>0</v>
      </c>
      <c r="E73" s="4"/>
    </row>
    <row r="74" spans="1:9" x14ac:dyDescent="0.2">
      <c r="A74" s="1">
        <v>45</v>
      </c>
      <c r="B74" s="3" t="s">
        <v>239</v>
      </c>
      <c r="D74" s="9">
        <v>0</v>
      </c>
      <c r="E74" s="4"/>
    </row>
    <row r="76" spans="1:9" x14ac:dyDescent="0.2">
      <c r="A76" s="1">
        <v>46</v>
      </c>
      <c r="B76" s="3" t="s">
        <v>157</v>
      </c>
      <c r="E76" s="17">
        <f>-SUM(E45:E65)</f>
        <v>0</v>
      </c>
    </row>
    <row r="77" spans="1:9" x14ac:dyDescent="0.2">
      <c r="A77" s="1">
        <v>47</v>
      </c>
      <c r="B77" s="3" t="s">
        <v>139</v>
      </c>
      <c r="E77" s="17">
        <f>-SUM(E30:E40)</f>
        <v>0</v>
      </c>
    </row>
    <row r="78" spans="1:9" x14ac:dyDescent="0.2">
      <c r="A78" s="1">
        <v>48</v>
      </c>
      <c r="B78" s="3" t="s">
        <v>158</v>
      </c>
      <c r="E78" s="17">
        <f>-E43</f>
        <v>0</v>
      </c>
    </row>
    <row r="79" spans="1:9" x14ac:dyDescent="0.2">
      <c r="E79" s="17"/>
    </row>
    <row r="80" spans="1:9" ht="12.75" thickBot="1" x14ac:dyDescent="0.25">
      <c r="B80" s="7" t="s">
        <v>209</v>
      </c>
      <c r="E80" s="27">
        <f>SUM(E67:E79)</f>
        <v>0</v>
      </c>
    </row>
    <row r="81" spans="1:5" x14ac:dyDescent="0.2">
      <c r="E81" s="17"/>
    </row>
    <row r="82" spans="1:5" x14ac:dyDescent="0.2">
      <c r="C82" s="18" t="s">
        <v>163</v>
      </c>
      <c r="E82" s="17"/>
    </row>
    <row r="83" spans="1:5" x14ac:dyDescent="0.2">
      <c r="C83" s="19" t="s">
        <v>164</v>
      </c>
    </row>
    <row r="84" spans="1:5" x14ac:dyDescent="0.2">
      <c r="A84" s="1">
        <v>49</v>
      </c>
      <c r="B84" s="3" t="s">
        <v>140</v>
      </c>
      <c r="C84" s="4"/>
      <c r="D84" s="17">
        <f>+I25</f>
        <v>0</v>
      </c>
    </row>
    <row r="85" spans="1:5" x14ac:dyDescent="0.2">
      <c r="A85" s="1">
        <v>50</v>
      </c>
      <c r="B85" s="3" t="s">
        <v>166</v>
      </c>
      <c r="C85" s="4">
        <v>150000</v>
      </c>
      <c r="D85" s="19">
        <f>IF(C85&lt;D84,C85,D84)</f>
        <v>0</v>
      </c>
      <c r="E85" s="17">
        <f>-D85</f>
        <v>0</v>
      </c>
    </row>
    <row r="86" spans="1:5" x14ac:dyDescent="0.2">
      <c r="C86" s="4"/>
    </row>
    <row r="87" spans="1:5" x14ac:dyDescent="0.2">
      <c r="A87" s="1">
        <v>51</v>
      </c>
      <c r="B87" s="3" t="s">
        <v>141</v>
      </c>
      <c r="C87" s="4"/>
      <c r="D87" s="17">
        <f>+I26</f>
        <v>0</v>
      </c>
    </row>
    <row r="88" spans="1:5" x14ac:dyDescent="0.2">
      <c r="A88" s="1">
        <v>52</v>
      </c>
      <c r="B88" s="3" t="s">
        <v>167</v>
      </c>
      <c r="C88" s="4">
        <v>50000</v>
      </c>
      <c r="D88" s="19">
        <f>IF(C88&lt;D87,C88,D87)</f>
        <v>0</v>
      </c>
      <c r="E88" s="17">
        <f>-D88</f>
        <v>0</v>
      </c>
    </row>
    <row r="89" spans="1:5" x14ac:dyDescent="0.2">
      <c r="C89" s="4"/>
    </row>
    <row r="90" spans="1:5" x14ac:dyDescent="0.2">
      <c r="A90" s="1">
        <v>53</v>
      </c>
      <c r="B90" s="3" t="s">
        <v>155</v>
      </c>
      <c r="C90" s="4"/>
      <c r="D90" s="4">
        <f>SUM(E9:E11)+E41</f>
        <v>0</v>
      </c>
    </row>
    <row r="91" spans="1:5" x14ac:dyDescent="0.2">
      <c r="A91" s="1">
        <v>54</v>
      </c>
      <c r="B91" s="3" t="s">
        <v>168</v>
      </c>
      <c r="C91" s="4">
        <v>100000</v>
      </c>
      <c r="D91" s="4">
        <f>IF(C91&lt;D90,C91,D90)</f>
        <v>0</v>
      </c>
      <c r="E91" s="17">
        <f>-D91</f>
        <v>0</v>
      </c>
    </row>
    <row r="92" spans="1:5" x14ac:dyDescent="0.2">
      <c r="D92" s="4"/>
    </row>
    <row r="93" spans="1:5" x14ac:dyDescent="0.2">
      <c r="A93" s="1">
        <v>55</v>
      </c>
      <c r="B93" s="3" t="s">
        <v>154</v>
      </c>
      <c r="C93" s="4"/>
      <c r="D93" s="4">
        <f>+E15</f>
        <v>0</v>
      </c>
    </row>
    <row r="94" spans="1:5" x14ac:dyDescent="0.2">
      <c r="A94" s="1">
        <v>56</v>
      </c>
      <c r="B94" s="3" t="s">
        <v>169</v>
      </c>
      <c r="C94" s="4">
        <v>100000</v>
      </c>
      <c r="D94" s="4">
        <f>IF(C94&lt;D93,C94,D93)</f>
        <v>0</v>
      </c>
      <c r="E94" s="17">
        <f>-D94</f>
        <v>0</v>
      </c>
    </row>
    <row r="95" spans="1:5" x14ac:dyDescent="0.2">
      <c r="D95" s="4"/>
    </row>
    <row r="96" spans="1:5" x14ac:dyDescent="0.2">
      <c r="A96" s="1">
        <v>57</v>
      </c>
      <c r="B96" s="3" t="s">
        <v>237</v>
      </c>
      <c r="D96" s="4">
        <f>+D74</f>
        <v>0</v>
      </c>
    </row>
    <row r="97" spans="1:5" x14ac:dyDescent="0.2">
      <c r="A97" s="1">
        <v>58</v>
      </c>
      <c r="B97" s="3" t="s">
        <v>238</v>
      </c>
      <c r="C97" s="4">
        <v>750000</v>
      </c>
      <c r="D97" s="4">
        <f>IF(C97&lt;D96,C97,D96)</f>
        <v>0</v>
      </c>
      <c r="E97" s="17">
        <f>-D97</f>
        <v>0</v>
      </c>
    </row>
    <row r="98" spans="1:5" x14ac:dyDescent="0.2">
      <c r="D98" s="20"/>
    </row>
    <row r="99" spans="1:5" x14ac:dyDescent="0.2">
      <c r="C99" s="21" t="s">
        <v>165</v>
      </c>
      <c r="D99" s="20"/>
    </row>
    <row r="100" spans="1:5" x14ac:dyDescent="0.2">
      <c r="A100" s="1">
        <v>59</v>
      </c>
      <c r="B100" s="3" t="s">
        <v>159</v>
      </c>
      <c r="D100" s="20">
        <f>+E28</f>
        <v>0</v>
      </c>
    </row>
    <row r="101" spans="1:5" x14ac:dyDescent="0.2">
      <c r="A101" s="1">
        <v>60</v>
      </c>
      <c r="B101" s="3" t="s">
        <v>188</v>
      </c>
      <c r="C101" s="22">
        <f>+C70</f>
        <v>0</v>
      </c>
      <c r="D101" s="20">
        <f>IF(C101&gt;0,+D70,0)</f>
        <v>0</v>
      </c>
      <c r="E101" s="20">
        <f>IF(D100&gt;=D101,-D101,-D100)</f>
        <v>0</v>
      </c>
    </row>
    <row r="103" spans="1:5" x14ac:dyDescent="0.2">
      <c r="D103" s="4"/>
      <c r="E103" s="23" t="s">
        <v>138</v>
      </c>
    </row>
    <row r="104" spans="1:5" x14ac:dyDescent="0.2">
      <c r="A104" s="1">
        <v>61</v>
      </c>
      <c r="B104" s="3" t="s">
        <v>145</v>
      </c>
      <c r="D104" s="4">
        <f>+E12</f>
        <v>0</v>
      </c>
      <c r="E104" s="6"/>
    </row>
    <row r="105" spans="1:5" x14ac:dyDescent="0.2">
      <c r="A105" s="1">
        <v>62</v>
      </c>
      <c r="B105" s="3" t="s">
        <v>146</v>
      </c>
      <c r="D105" s="4">
        <f>+I49</f>
        <v>0</v>
      </c>
      <c r="E105" s="6"/>
    </row>
    <row r="106" spans="1:5" ht="12.75" thickBot="1" x14ac:dyDescent="0.25">
      <c r="A106" s="1">
        <v>63</v>
      </c>
      <c r="B106" s="3" t="s">
        <v>161</v>
      </c>
      <c r="D106" s="24">
        <f>IF(D104-D105&lt;1,0,D104-D105)</f>
        <v>0</v>
      </c>
      <c r="E106" s="17">
        <f>IF(+D105&gt;D104,-D104,-D105)</f>
        <v>0</v>
      </c>
    </row>
    <row r="107" spans="1:5" x14ac:dyDescent="0.2">
      <c r="D107" s="4"/>
      <c r="E107" s="6"/>
    </row>
    <row r="108" spans="1:5" x14ac:dyDescent="0.2">
      <c r="A108" s="1">
        <v>64</v>
      </c>
      <c r="B108" s="3" t="s">
        <v>126</v>
      </c>
      <c r="D108" s="4">
        <f>+E14</f>
        <v>0</v>
      </c>
    </row>
    <row r="109" spans="1:5" x14ac:dyDescent="0.2">
      <c r="A109" s="1">
        <v>65</v>
      </c>
      <c r="B109" s="3" t="s">
        <v>131</v>
      </c>
      <c r="D109" s="4">
        <f>+I57</f>
        <v>0</v>
      </c>
    </row>
    <row r="110" spans="1:5" ht="12.75" thickBot="1" x14ac:dyDescent="0.25">
      <c r="A110" s="1">
        <v>66</v>
      </c>
      <c r="B110" s="3" t="s">
        <v>125</v>
      </c>
      <c r="D110" s="24">
        <f>IF(D108-D109&lt;1,0,D108-D109)</f>
        <v>0</v>
      </c>
      <c r="E110" s="17">
        <f>IF(+D109&gt;D108,-D108,-D109)</f>
        <v>0</v>
      </c>
    </row>
    <row r="111" spans="1:5" x14ac:dyDescent="0.2">
      <c r="D111" s="20"/>
      <c r="E111" s="17"/>
    </row>
    <row r="112" spans="1:5" x14ac:dyDescent="0.2">
      <c r="A112" s="1">
        <v>67</v>
      </c>
      <c r="B112" s="3" t="s">
        <v>128</v>
      </c>
      <c r="D112" s="4">
        <f>+E21</f>
        <v>0</v>
      </c>
    </row>
    <row r="113" spans="1:5" x14ac:dyDescent="0.2">
      <c r="A113" s="1">
        <v>68</v>
      </c>
      <c r="B113" s="3" t="s">
        <v>134</v>
      </c>
      <c r="D113" s="4">
        <f>+I58</f>
        <v>0</v>
      </c>
    </row>
    <row r="114" spans="1:5" x14ac:dyDescent="0.2">
      <c r="A114" s="1">
        <v>69</v>
      </c>
      <c r="B114" s="3" t="s">
        <v>135</v>
      </c>
      <c r="D114" s="4">
        <f>+I59</f>
        <v>0</v>
      </c>
    </row>
    <row r="115" spans="1:5" ht="12.75" thickBot="1" x14ac:dyDescent="0.25">
      <c r="A115" s="1">
        <v>70</v>
      </c>
      <c r="B115" s="3" t="s">
        <v>124</v>
      </c>
      <c r="D115" s="24">
        <f>IF(D112-D113-D114&lt;1,0,D112-D113-D114)</f>
        <v>0</v>
      </c>
      <c r="E115" s="17">
        <f>IF(+D114+D113&gt;D112,-D112,(-D114-D113))</f>
        <v>0</v>
      </c>
    </row>
    <row r="116" spans="1:5" x14ac:dyDescent="0.2">
      <c r="D116" s="4"/>
    </row>
    <row r="117" spans="1:5" x14ac:dyDescent="0.2">
      <c r="A117" s="1">
        <v>71</v>
      </c>
      <c r="B117" s="3" t="s">
        <v>143</v>
      </c>
      <c r="D117" s="4">
        <f>+E22</f>
        <v>0</v>
      </c>
    </row>
    <row r="118" spans="1:5" x14ac:dyDescent="0.2">
      <c r="A118" s="1">
        <v>72</v>
      </c>
      <c r="B118" s="3" t="s">
        <v>144</v>
      </c>
      <c r="D118" s="25">
        <f>+D71</f>
        <v>0</v>
      </c>
    </row>
    <row r="119" spans="1:5" ht="12.75" thickBot="1" x14ac:dyDescent="0.25">
      <c r="A119" s="1">
        <v>73</v>
      </c>
      <c r="B119" s="3" t="s">
        <v>162</v>
      </c>
      <c r="D119" s="24">
        <f>IF(D117-D118&lt;1,0,D117-D118)</f>
        <v>0</v>
      </c>
      <c r="E119" s="17">
        <f>IF(+D118&gt;D117,-D117,-D118)</f>
        <v>0</v>
      </c>
    </row>
    <row r="120" spans="1:5" x14ac:dyDescent="0.2">
      <c r="D120" s="20"/>
      <c r="E120" s="17"/>
    </row>
    <row r="121" spans="1:5" x14ac:dyDescent="0.2">
      <c r="A121" s="1">
        <v>74</v>
      </c>
      <c r="B121" s="3" t="s">
        <v>147</v>
      </c>
      <c r="D121" s="20">
        <f>+E24</f>
        <v>0</v>
      </c>
      <c r="E121" s="17"/>
    </row>
    <row r="122" spans="1:5" x14ac:dyDescent="0.2">
      <c r="A122" s="1">
        <v>75</v>
      </c>
      <c r="B122" s="3" t="s">
        <v>148</v>
      </c>
      <c r="D122" s="20">
        <f>+I56</f>
        <v>0</v>
      </c>
      <c r="E122" s="17"/>
    </row>
    <row r="123" spans="1:5" ht="12.75" thickBot="1" x14ac:dyDescent="0.25">
      <c r="A123" s="1">
        <v>76</v>
      </c>
      <c r="B123" s="3" t="s">
        <v>149</v>
      </c>
      <c r="D123" s="24">
        <f>IF(D121-D122&lt;1,0,D121-D122)</f>
        <v>0</v>
      </c>
      <c r="E123" s="17">
        <f>IF(+D122&gt;D121,-D121,-D122)</f>
        <v>0</v>
      </c>
    </row>
    <row r="124" spans="1:5" x14ac:dyDescent="0.2">
      <c r="D124" s="4"/>
    </row>
    <row r="125" spans="1:5" x14ac:dyDescent="0.2">
      <c r="A125" s="1">
        <v>77</v>
      </c>
      <c r="B125" s="3" t="s">
        <v>127</v>
      </c>
      <c r="D125" s="4">
        <f>+E25</f>
        <v>0</v>
      </c>
    </row>
    <row r="126" spans="1:5" x14ac:dyDescent="0.2">
      <c r="A126" s="1">
        <v>78</v>
      </c>
      <c r="B126" s="3" t="s">
        <v>160</v>
      </c>
      <c r="D126" s="4">
        <f>+E27</f>
        <v>0</v>
      </c>
    </row>
    <row r="127" spans="1:5" x14ac:dyDescent="0.2">
      <c r="A127" s="1">
        <v>79</v>
      </c>
      <c r="B127" s="3" t="s">
        <v>132</v>
      </c>
      <c r="D127" s="4">
        <f>+I51</f>
        <v>0</v>
      </c>
    </row>
    <row r="128" spans="1:5" ht="12.75" thickBot="1" x14ac:dyDescent="0.25">
      <c r="A128" s="1">
        <v>80</v>
      </c>
      <c r="B128" s="3" t="s">
        <v>129</v>
      </c>
      <c r="D128" s="24">
        <f>IF(D125+D126-D127&lt;1,0,D125+D126-D127)</f>
        <v>0</v>
      </c>
      <c r="E128" s="17">
        <f>IF(+D127&gt;(D126+D125),-D126-D125,-D127)</f>
        <v>0</v>
      </c>
    </row>
    <row r="129" spans="1:5" x14ac:dyDescent="0.2">
      <c r="D129" s="4"/>
    </row>
    <row r="130" spans="1:5" x14ac:dyDescent="0.2">
      <c r="A130" s="1">
        <v>81</v>
      </c>
      <c r="B130" s="3" t="s">
        <v>130</v>
      </c>
      <c r="D130" s="4">
        <f>+E26</f>
        <v>0</v>
      </c>
    </row>
    <row r="131" spans="1:5" x14ac:dyDescent="0.2">
      <c r="A131" s="1">
        <v>82</v>
      </c>
      <c r="B131" s="3" t="s">
        <v>133</v>
      </c>
      <c r="D131" s="4">
        <f>+I53</f>
        <v>0</v>
      </c>
    </row>
    <row r="132" spans="1:5" ht="12.75" thickBot="1" x14ac:dyDescent="0.25">
      <c r="A132" s="1">
        <v>83</v>
      </c>
      <c r="B132" s="3" t="s">
        <v>125</v>
      </c>
      <c r="D132" s="24">
        <f>IF(D130-D131&lt;1,0,D130-D131)</f>
        <v>0</v>
      </c>
      <c r="E132" s="17">
        <f>IF(+D131&gt;D130,-D130,-D131)</f>
        <v>0</v>
      </c>
    </row>
    <row r="133" spans="1:5" x14ac:dyDescent="0.2">
      <c r="D133" s="4"/>
    </row>
    <row r="134" spans="1:5" x14ac:dyDescent="0.2">
      <c r="A134" s="1">
        <v>84</v>
      </c>
      <c r="B134" s="3" t="s">
        <v>142</v>
      </c>
      <c r="E134" s="26">
        <f>SUM(E80:E133)</f>
        <v>0</v>
      </c>
    </row>
    <row r="136" spans="1:5" ht="15" x14ac:dyDescent="0.25">
      <c r="A136" s="52">
        <v>85</v>
      </c>
      <c r="B136" s="53" t="s">
        <v>243</v>
      </c>
      <c r="C136" s="53"/>
      <c r="D136" s="53"/>
      <c r="E136" s="54">
        <f>+E134*0.03</f>
        <v>0</v>
      </c>
    </row>
    <row r="137" spans="1:5" ht="15" x14ac:dyDescent="0.25">
      <c r="A137" s="52"/>
      <c r="B137" s="53" t="s">
        <v>170</v>
      </c>
      <c r="C137" s="53"/>
      <c r="D137" s="53"/>
      <c r="E137" s="55">
        <f>+D72</f>
        <v>0</v>
      </c>
    </row>
    <row r="138" spans="1:5" ht="15.75" thickBot="1" x14ac:dyDescent="0.3">
      <c r="A138" s="52"/>
      <c r="B138" s="53" t="s">
        <v>176</v>
      </c>
      <c r="C138" s="53"/>
      <c r="D138" s="53"/>
      <c r="E138" s="56">
        <f>+E136-E137</f>
        <v>0</v>
      </c>
    </row>
    <row r="139" spans="1:5" ht="15.75" thickTop="1" x14ac:dyDescent="0.25">
      <c r="A139" s="52"/>
      <c r="B139" s="73" t="s">
        <v>177</v>
      </c>
      <c r="C139" s="73"/>
      <c r="D139" s="73"/>
      <c r="E139" s="53"/>
    </row>
    <row r="140" spans="1:5" ht="15" x14ac:dyDescent="0.25">
      <c r="A140" s="52"/>
      <c r="B140" s="53"/>
      <c r="C140" s="53"/>
      <c r="D140" s="53"/>
      <c r="E140" s="53"/>
    </row>
    <row r="141" spans="1:5" ht="15" x14ac:dyDescent="0.25">
      <c r="A141" s="52">
        <v>86</v>
      </c>
      <c r="B141" s="53" t="s">
        <v>244</v>
      </c>
      <c r="C141" s="53"/>
      <c r="D141" s="53"/>
      <c r="E141" s="54">
        <f>+E134*0.06</f>
        <v>0</v>
      </c>
    </row>
    <row r="142" spans="1:5" ht="15" x14ac:dyDescent="0.25">
      <c r="A142" s="52"/>
      <c r="B142" s="53" t="s">
        <v>170</v>
      </c>
      <c r="C142" s="53"/>
      <c r="D142" s="53"/>
      <c r="E142" s="54">
        <f>+D73</f>
        <v>0</v>
      </c>
    </row>
    <row r="143" spans="1:5" ht="15.75" thickBot="1" x14ac:dyDescent="0.3">
      <c r="A143" s="52"/>
      <c r="B143" s="53" t="s">
        <v>175</v>
      </c>
      <c r="C143" s="53"/>
      <c r="D143" s="53"/>
      <c r="E143" s="56">
        <f>+E141-E142</f>
        <v>0</v>
      </c>
    </row>
    <row r="144" spans="1:5" ht="15.75" thickTop="1" x14ac:dyDescent="0.25">
      <c r="A144" s="52"/>
      <c r="B144" s="73" t="s">
        <v>178</v>
      </c>
      <c r="C144" s="73"/>
      <c r="D144" s="73"/>
      <c r="E144" s="53"/>
    </row>
  </sheetData>
  <sheetProtection password="9646" sheet="1" objects="1" scenarios="1"/>
  <protectedRanges>
    <protectedRange sqref="E41 E9:E11" name="Offertory"/>
  </protectedRanges>
  <mergeCells count="8">
    <mergeCell ref="B144:D144"/>
    <mergeCell ref="B139:D139"/>
    <mergeCell ref="H8:I8"/>
    <mergeCell ref="C2:F2"/>
    <mergeCell ref="C3:F3"/>
    <mergeCell ref="B6:D6"/>
    <mergeCell ref="B5:D5"/>
    <mergeCell ref="B8:E8"/>
  </mergeCells>
  <pageMargins left="0.2" right="0.2" top="0.25" bottom="0.2" header="0.3" footer="0.3"/>
  <pageSetup scale="6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workbookViewId="0"/>
  </sheetViews>
  <sheetFormatPr defaultColWidth="15.5703125" defaultRowHeight="12" x14ac:dyDescent="0.2"/>
  <cols>
    <col min="1" max="1" width="30.85546875" style="38" bestFit="1" customWidth="1"/>
    <col min="2" max="2" width="16" style="38" bestFit="1" customWidth="1"/>
    <col min="3" max="3" width="15.42578125" style="38" bestFit="1" customWidth="1"/>
    <col min="4" max="4" width="20" style="38" bestFit="1" customWidth="1"/>
    <col min="5" max="5" width="15.7109375" style="38" bestFit="1" customWidth="1"/>
    <col min="6" max="6" width="17.85546875" style="37" bestFit="1" customWidth="1"/>
    <col min="7" max="10" width="15.5703125" style="38"/>
    <col min="11" max="11" width="15.5703125" style="37"/>
    <col min="12" max="16384" width="15.5703125" style="38"/>
  </cols>
  <sheetData>
    <row r="1" spans="1:9" s="3" customFormat="1" x14ac:dyDescent="0.2">
      <c r="A1" s="57"/>
      <c r="B1" s="91" t="s">
        <v>179</v>
      </c>
      <c r="C1" s="91"/>
      <c r="D1" s="58"/>
      <c r="E1" s="58"/>
      <c r="F1" s="58"/>
      <c r="G1" s="1"/>
      <c r="I1" s="4"/>
    </row>
    <row r="2" spans="1:9" s="3" customFormat="1" x14ac:dyDescent="0.2">
      <c r="A2" s="57"/>
      <c r="B2" s="63" t="s">
        <v>182</v>
      </c>
      <c r="C2" s="63"/>
      <c r="E2" s="92">
        <f>+'Page 1'!C2</f>
        <v>0</v>
      </c>
      <c r="F2" s="92"/>
      <c r="I2" s="4"/>
    </row>
    <row r="3" spans="1:9" s="3" customFormat="1" x14ac:dyDescent="0.2">
      <c r="A3" s="57"/>
      <c r="B3" s="63" t="s">
        <v>183</v>
      </c>
      <c r="C3" s="63"/>
      <c r="E3" s="92">
        <f>+'Page 1'!C3</f>
        <v>0</v>
      </c>
      <c r="F3" s="92"/>
      <c r="G3" s="1"/>
      <c r="I3" s="4"/>
    </row>
    <row r="4" spans="1:9" s="3" customFormat="1" x14ac:dyDescent="0.2">
      <c r="A4" s="57"/>
      <c r="B4" s="63"/>
      <c r="C4" s="63"/>
      <c r="E4" s="64"/>
      <c r="F4" s="64"/>
      <c r="G4" s="1"/>
      <c r="I4" s="4"/>
    </row>
    <row r="5" spans="1:9" s="3" customFormat="1" x14ac:dyDescent="0.2">
      <c r="A5" s="69" t="s">
        <v>241</v>
      </c>
      <c r="B5" s="70"/>
      <c r="C5" s="70"/>
      <c r="E5" s="64"/>
      <c r="F5" s="64"/>
      <c r="G5" s="1"/>
      <c r="I5" s="4"/>
    </row>
    <row r="6" spans="1:9" s="3" customFormat="1" x14ac:dyDescent="0.2">
      <c r="A6" s="71"/>
      <c r="B6" s="72"/>
      <c r="C6" s="72"/>
      <c r="D6" s="22"/>
      <c r="E6" s="64"/>
      <c r="F6" s="64"/>
      <c r="G6" s="1"/>
      <c r="I6" s="4"/>
    </row>
    <row r="7" spans="1:9" s="3" customFormat="1" x14ac:dyDescent="0.2">
      <c r="A7" s="80" t="s">
        <v>242</v>
      </c>
      <c r="B7" s="80"/>
      <c r="C7" s="80"/>
      <c r="D7" s="80"/>
      <c r="E7" s="64"/>
      <c r="F7" s="64"/>
      <c r="G7" s="1"/>
      <c r="I7" s="4"/>
    </row>
    <row r="8" spans="1:9" s="3" customFormat="1" x14ac:dyDescent="0.2">
      <c r="A8" s="40" t="s">
        <v>189</v>
      </c>
      <c r="B8" s="40" t="s">
        <v>190</v>
      </c>
      <c r="C8" s="40" t="s">
        <v>191</v>
      </c>
      <c r="D8" s="40" t="s">
        <v>192</v>
      </c>
      <c r="E8" s="59"/>
      <c r="F8" s="59"/>
      <c r="G8" s="1"/>
      <c r="I8" s="4"/>
    </row>
    <row r="9" spans="1:9" ht="17.25" customHeight="1" x14ac:dyDescent="0.2">
      <c r="A9" s="28"/>
      <c r="B9" s="65"/>
      <c r="C9" s="28"/>
      <c r="D9" s="30"/>
      <c r="E9" s="39"/>
    </row>
    <row r="10" spans="1:9" ht="17.25" customHeight="1" x14ac:dyDescent="0.2">
      <c r="A10" s="28"/>
      <c r="B10" s="65"/>
      <c r="C10" s="28"/>
      <c r="D10" s="30"/>
      <c r="E10" s="37"/>
    </row>
    <row r="11" spans="1:9" ht="17.25" customHeight="1" x14ac:dyDescent="0.2">
      <c r="A11" s="33"/>
      <c r="B11" s="34"/>
      <c r="C11" s="33"/>
      <c r="D11" s="35"/>
      <c r="E11" s="37"/>
    </row>
    <row r="12" spans="1:9" x14ac:dyDescent="0.2">
      <c r="A12" s="90" t="s">
        <v>224</v>
      </c>
      <c r="B12" s="90"/>
      <c r="C12" s="90"/>
      <c r="D12" s="90"/>
      <c r="E12" s="90"/>
      <c r="F12" s="90"/>
    </row>
    <row r="13" spans="1:9" x14ac:dyDescent="0.2">
      <c r="E13" s="37"/>
    </row>
    <row r="14" spans="1:9" x14ac:dyDescent="0.2">
      <c r="A14" s="80" t="s">
        <v>193</v>
      </c>
      <c r="B14" s="80"/>
      <c r="C14" s="80"/>
      <c r="D14" s="80"/>
      <c r="E14" s="37"/>
    </row>
    <row r="15" spans="1:9" x14ac:dyDescent="0.2">
      <c r="A15" s="40" t="s">
        <v>189</v>
      </c>
      <c r="B15" s="40" t="s">
        <v>190</v>
      </c>
      <c r="C15" s="40" t="s">
        <v>191</v>
      </c>
      <c r="D15" s="40" t="s">
        <v>192</v>
      </c>
      <c r="E15" s="37"/>
    </row>
    <row r="16" spans="1:9" ht="17.25" customHeight="1" x14ac:dyDescent="0.2">
      <c r="A16" s="28"/>
      <c r="B16" s="29"/>
      <c r="C16" s="28"/>
      <c r="D16" s="30"/>
      <c r="E16" s="39"/>
    </row>
    <row r="17" spans="1:6" x14ac:dyDescent="0.2">
      <c r="E17" s="37"/>
    </row>
    <row r="18" spans="1:6" x14ac:dyDescent="0.2">
      <c r="E18" s="37"/>
    </row>
    <row r="19" spans="1:6" x14ac:dyDescent="0.2">
      <c r="A19" s="80" t="s">
        <v>194</v>
      </c>
      <c r="B19" s="80"/>
      <c r="C19" s="80"/>
      <c r="D19" s="80"/>
      <c r="E19" s="80"/>
      <c r="F19" s="80"/>
    </row>
    <row r="20" spans="1:6" ht="36.75" thickBot="1" x14ac:dyDescent="0.25">
      <c r="A20" s="46" t="s">
        <v>198</v>
      </c>
      <c r="B20" s="42" t="s">
        <v>201</v>
      </c>
      <c r="C20" s="42" t="s">
        <v>202</v>
      </c>
      <c r="D20" s="60" t="s">
        <v>199</v>
      </c>
      <c r="E20" s="60" t="s">
        <v>200</v>
      </c>
      <c r="F20" s="60" t="s">
        <v>231</v>
      </c>
    </row>
    <row r="21" spans="1:6" x14ac:dyDescent="0.2">
      <c r="A21" s="38" t="s">
        <v>195</v>
      </c>
      <c r="B21" s="31">
        <v>0</v>
      </c>
      <c r="C21" s="31">
        <v>0</v>
      </c>
      <c r="D21" s="31">
        <v>0</v>
      </c>
      <c r="E21" s="31">
        <v>0</v>
      </c>
      <c r="F21" s="44">
        <f>E21-B21-C21+D21</f>
        <v>0</v>
      </c>
    </row>
    <row r="22" spans="1:6" x14ac:dyDescent="0.2">
      <c r="A22" s="38" t="s">
        <v>197</v>
      </c>
      <c r="B22" s="32">
        <v>0</v>
      </c>
      <c r="C22" s="32">
        <v>0</v>
      </c>
      <c r="D22" s="32">
        <v>0</v>
      </c>
      <c r="E22" s="32">
        <v>0</v>
      </c>
      <c r="F22" s="44">
        <f t="shared" ref="F22:F28" si="0">E22-B22-C22+D22</f>
        <v>0</v>
      </c>
    </row>
    <row r="23" spans="1:6" x14ac:dyDescent="0.2">
      <c r="A23" s="38" t="s">
        <v>196</v>
      </c>
      <c r="B23" s="32">
        <v>0</v>
      </c>
      <c r="C23" s="32">
        <v>0</v>
      </c>
      <c r="D23" s="32">
        <v>0</v>
      </c>
      <c r="E23" s="32">
        <v>0</v>
      </c>
      <c r="F23" s="44">
        <f t="shared" si="0"/>
        <v>0</v>
      </c>
    </row>
    <row r="24" spans="1:6" x14ac:dyDescent="0.2">
      <c r="A24" s="38" t="s">
        <v>232</v>
      </c>
      <c r="B24" s="32">
        <v>0</v>
      </c>
      <c r="C24" s="32">
        <v>0</v>
      </c>
      <c r="D24" s="32">
        <v>0</v>
      </c>
      <c r="E24" s="32">
        <v>0</v>
      </c>
      <c r="F24" s="44">
        <f t="shared" si="0"/>
        <v>0</v>
      </c>
    </row>
    <row r="25" spans="1:6" x14ac:dyDescent="0.2">
      <c r="A25" s="38" t="s">
        <v>233</v>
      </c>
      <c r="B25" s="32">
        <v>0</v>
      </c>
      <c r="C25" s="32">
        <v>0</v>
      </c>
      <c r="D25" s="32">
        <v>0</v>
      </c>
      <c r="E25" s="32">
        <v>0</v>
      </c>
      <c r="F25" s="44">
        <f t="shared" si="0"/>
        <v>0</v>
      </c>
    </row>
    <row r="26" spans="1:6" x14ac:dyDescent="0.2">
      <c r="A26" s="38" t="s">
        <v>234</v>
      </c>
      <c r="B26" s="32">
        <v>0</v>
      </c>
      <c r="C26" s="32">
        <v>0</v>
      </c>
      <c r="D26" s="32">
        <v>0</v>
      </c>
      <c r="E26" s="32">
        <v>0</v>
      </c>
      <c r="F26" s="44">
        <f t="shared" si="0"/>
        <v>0</v>
      </c>
    </row>
    <row r="27" spans="1:6" x14ac:dyDescent="0.2">
      <c r="A27" s="38" t="s">
        <v>235</v>
      </c>
      <c r="B27" s="32">
        <v>0</v>
      </c>
      <c r="C27" s="32">
        <v>0</v>
      </c>
      <c r="D27" s="32">
        <v>0</v>
      </c>
      <c r="E27" s="32">
        <v>0</v>
      </c>
      <c r="F27" s="44">
        <f t="shared" si="0"/>
        <v>0</v>
      </c>
    </row>
    <row r="28" spans="1:6" x14ac:dyDescent="0.2">
      <c r="A28" s="38" t="s">
        <v>236</v>
      </c>
      <c r="B28" s="32">
        <v>0</v>
      </c>
      <c r="C28" s="32">
        <v>0</v>
      </c>
      <c r="D28" s="32">
        <v>0</v>
      </c>
      <c r="E28" s="32">
        <v>0</v>
      </c>
      <c r="F28" s="44">
        <f t="shared" si="0"/>
        <v>0</v>
      </c>
    </row>
    <row r="29" spans="1:6" x14ac:dyDescent="0.2">
      <c r="B29" s="44"/>
      <c r="D29" s="37"/>
      <c r="E29" s="37"/>
    </row>
    <row r="30" spans="1:6" ht="12.75" thickBot="1" x14ac:dyDescent="0.25">
      <c r="A30" s="38" t="s">
        <v>203</v>
      </c>
      <c r="B30" s="45">
        <f>SUM(B21:B29)</f>
        <v>0</v>
      </c>
      <c r="C30" s="45">
        <f t="shared" ref="C30:D30" si="1">SUM(C21:C29)</f>
        <v>0</v>
      </c>
      <c r="D30" s="45">
        <f t="shared" si="1"/>
        <v>0</v>
      </c>
      <c r="E30" s="45">
        <f t="shared" ref="E30:F30" si="2">SUM(E21:E29)</f>
        <v>0</v>
      </c>
      <c r="F30" s="45">
        <f t="shared" si="2"/>
        <v>0</v>
      </c>
    </row>
    <row r="31" spans="1:6" ht="12.75" thickTop="1" x14ac:dyDescent="0.2">
      <c r="E31" s="37"/>
    </row>
    <row r="32" spans="1:6" x14ac:dyDescent="0.2">
      <c r="E32" s="37"/>
    </row>
    <row r="33" spans="1:6" x14ac:dyDescent="0.2">
      <c r="A33" s="80" t="s">
        <v>223</v>
      </c>
      <c r="B33" s="80"/>
      <c r="C33" s="80"/>
      <c r="D33" s="80"/>
      <c r="E33" s="80"/>
      <c r="F33" s="80"/>
    </row>
    <row r="34" spans="1:6" ht="12.75" thickBot="1" x14ac:dyDescent="0.25">
      <c r="A34" s="46" t="s">
        <v>212</v>
      </c>
      <c r="B34" s="47"/>
      <c r="C34" s="41" t="s">
        <v>201</v>
      </c>
      <c r="D34" s="41" t="s">
        <v>214</v>
      </c>
      <c r="E34" s="48" t="s">
        <v>216</v>
      </c>
      <c r="F34" s="43" t="s">
        <v>200</v>
      </c>
    </row>
    <row r="35" spans="1:6" x14ac:dyDescent="0.2">
      <c r="A35" s="87" t="s">
        <v>213</v>
      </c>
      <c r="B35" s="87"/>
      <c r="C35" s="31">
        <v>0</v>
      </c>
      <c r="D35" s="31">
        <v>0</v>
      </c>
      <c r="E35" s="31">
        <v>0</v>
      </c>
      <c r="F35" s="44">
        <f>+C35+D35-E35</f>
        <v>0</v>
      </c>
    </row>
    <row r="36" spans="1:6" x14ac:dyDescent="0.2">
      <c r="A36" s="38" t="s">
        <v>215</v>
      </c>
      <c r="C36" s="31">
        <v>0</v>
      </c>
      <c r="D36" s="31">
        <v>0</v>
      </c>
      <c r="E36" s="32">
        <v>0</v>
      </c>
      <c r="F36" s="44">
        <f t="shared" ref="F36" si="3">+C36+D36-E36</f>
        <v>0</v>
      </c>
    </row>
    <row r="37" spans="1:6" x14ac:dyDescent="0.2">
      <c r="E37" s="37"/>
    </row>
    <row r="38" spans="1:6" ht="12.75" thickBot="1" x14ac:dyDescent="0.25">
      <c r="A38" s="38" t="s">
        <v>220</v>
      </c>
      <c r="C38" s="49">
        <f>SUM(C35:C37)</f>
        <v>0</v>
      </c>
      <c r="D38" s="49">
        <f t="shared" ref="D38:F38" si="4">SUM(D35:D37)</f>
        <v>0</v>
      </c>
      <c r="E38" s="49">
        <f t="shared" si="4"/>
        <v>0</v>
      </c>
      <c r="F38" s="49">
        <f t="shared" si="4"/>
        <v>0</v>
      </c>
    </row>
    <row r="39" spans="1:6" ht="12.75" thickTop="1" x14ac:dyDescent="0.2">
      <c r="C39" s="50"/>
      <c r="D39" s="50"/>
      <c r="E39" s="50"/>
      <c r="F39" s="50"/>
    </row>
    <row r="40" spans="1:6" x14ac:dyDescent="0.2">
      <c r="E40" s="37"/>
    </row>
    <row r="41" spans="1:6" ht="12.75" thickBot="1" x14ac:dyDescent="0.25">
      <c r="A41" s="46" t="s">
        <v>217</v>
      </c>
      <c r="B41" s="47"/>
      <c r="C41" s="41" t="s">
        <v>201</v>
      </c>
      <c r="E41" s="37"/>
      <c r="F41" s="43" t="s">
        <v>200</v>
      </c>
    </row>
    <row r="42" spans="1:6" x14ac:dyDescent="0.2">
      <c r="A42" s="38" t="s">
        <v>218</v>
      </c>
      <c r="C42" s="31">
        <v>0</v>
      </c>
      <c r="E42" s="37"/>
      <c r="F42" s="31">
        <v>0</v>
      </c>
    </row>
    <row r="43" spans="1:6" x14ac:dyDescent="0.2">
      <c r="A43" s="38" t="s">
        <v>219</v>
      </c>
      <c r="C43" s="31">
        <v>0</v>
      </c>
      <c r="E43" s="37"/>
      <c r="F43" s="31">
        <v>0</v>
      </c>
    </row>
    <row r="44" spans="1:6" x14ac:dyDescent="0.2">
      <c r="C44" s="44"/>
      <c r="E44" s="37"/>
      <c r="F44" s="44"/>
    </row>
    <row r="45" spans="1:6" ht="12.75" thickBot="1" x14ac:dyDescent="0.25">
      <c r="A45" s="38" t="s">
        <v>220</v>
      </c>
      <c r="C45" s="49">
        <f>SUM(C42:C44)</f>
        <v>0</v>
      </c>
      <c r="E45" s="37"/>
      <c r="F45" s="45">
        <f>SUM(F42:F44)</f>
        <v>0</v>
      </c>
    </row>
    <row r="46" spans="1:6" ht="12.75" thickTop="1" x14ac:dyDescent="0.2">
      <c r="C46" s="50"/>
      <c r="E46" s="37"/>
      <c r="F46" s="44"/>
    </row>
    <row r="47" spans="1:6" x14ac:dyDescent="0.2">
      <c r="E47" s="37"/>
    </row>
    <row r="48" spans="1:6" x14ac:dyDescent="0.2">
      <c r="A48" s="80" t="s">
        <v>205</v>
      </c>
      <c r="B48" s="80"/>
      <c r="C48" s="80"/>
      <c r="D48" s="80"/>
      <c r="E48" s="80"/>
      <c r="F48" s="80"/>
    </row>
    <row r="49" spans="1:6" x14ac:dyDescent="0.2">
      <c r="A49" s="84" t="s">
        <v>204</v>
      </c>
      <c r="B49" s="84"/>
      <c r="C49" s="84" t="s">
        <v>207</v>
      </c>
      <c r="D49" s="84"/>
      <c r="E49" s="93" t="s">
        <v>206</v>
      </c>
      <c r="F49" s="93"/>
    </row>
    <row r="50" spans="1:6" x14ac:dyDescent="0.2">
      <c r="A50" s="88"/>
      <c r="B50" s="88"/>
      <c r="C50" s="96"/>
      <c r="D50" s="96"/>
      <c r="E50" s="95"/>
      <c r="F50" s="95"/>
    </row>
    <row r="51" spans="1:6" x14ac:dyDescent="0.2">
      <c r="A51" s="89"/>
      <c r="B51" s="89"/>
      <c r="E51" s="37"/>
    </row>
    <row r="52" spans="1:6" x14ac:dyDescent="0.2">
      <c r="A52" s="80" t="s">
        <v>208</v>
      </c>
      <c r="B52" s="80"/>
      <c r="C52" s="80"/>
      <c r="D52" s="80"/>
      <c r="E52" s="80"/>
      <c r="F52" s="80"/>
    </row>
    <row r="53" spans="1:6" x14ac:dyDescent="0.2">
      <c r="A53" s="84" t="s">
        <v>204</v>
      </c>
      <c r="B53" s="84"/>
      <c r="C53" s="84" t="s">
        <v>207</v>
      </c>
      <c r="D53" s="84"/>
      <c r="E53" s="93" t="s">
        <v>206</v>
      </c>
      <c r="F53" s="93"/>
    </row>
    <row r="54" spans="1:6" x14ac:dyDescent="0.2">
      <c r="A54" s="88"/>
      <c r="B54" s="88"/>
      <c r="C54" s="88"/>
      <c r="D54" s="88"/>
      <c r="E54" s="95"/>
      <c r="F54" s="95"/>
    </row>
    <row r="55" spans="1:6" x14ac:dyDescent="0.2">
      <c r="E55" s="37"/>
    </row>
    <row r="56" spans="1:6" x14ac:dyDescent="0.2">
      <c r="A56" s="80" t="s">
        <v>211</v>
      </c>
      <c r="B56" s="80"/>
      <c r="C56" s="80"/>
      <c r="D56" s="80"/>
      <c r="E56" s="80"/>
      <c r="F56" s="80"/>
    </row>
    <row r="57" spans="1:6" x14ac:dyDescent="0.2">
      <c r="A57" s="84" t="s">
        <v>204</v>
      </c>
      <c r="B57" s="84"/>
      <c r="C57" s="84" t="s">
        <v>207</v>
      </c>
      <c r="D57" s="84"/>
      <c r="E57" s="93" t="s">
        <v>206</v>
      </c>
      <c r="F57" s="93"/>
    </row>
    <row r="58" spans="1:6" ht="15" x14ac:dyDescent="0.25">
      <c r="A58" s="85"/>
      <c r="B58" s="86"/>
      <c r="C58" s="88"/>
      <c r="D58" s="88"/>
      <c r="E58" s="94"/>
      <c r="F58" s="94"/>
    </row>
    <row r="59" spans="1:6" x14ac:dyDescent="0.2">
      <c r="E59" s="37"/>
    </row>
    <row r="60" spans="1:6" x14ac:dyDescent="0.2">
      <c r="E60" s="37"/>
    </row>
    <row r="61" spans="1:6" x14ac:dyDescent="0.2">
      <c r="A61" s="84" t="s">
        <v>225</v>
      </c>
      <c r="B61" s="80"/>
      <c r="C61" s="80"/>
      <c r="D61" s="80"/>
      <c r="E61" s="80"/>
      <c r="F61" s="80"/>
    </row>
    <row r="62" spans="1:6" ht="50.25" customHeight="1" x14ac:dyDescent="0.2">
      <c r="A62" s="36" t="s">
        <v>226</v>
      </c>
      <c r="B62" s="81"/>
      <c r="C62" s="82"/>
      <c r="D62" s="82"/>
      <c r="E62" s="82"/>
      <c r="F62" s="83"/>
    </row>
    <row r="63" spans="1:6" ht="50.25" customHeight="1" x14ac:dyDescent="0.2">
      <c r="A63" s="36" t="s">
        <v>227</v>
      </c>
      <c r="B63" s="81"/>
      <c r="C63" s="82"/>
      <c r="D63" s="82"/>
      <c r="E63" s="82"/>
      <c r="F63" s="83"/>
    </row>
    <row r="64" spans="1:6" ht="50.25" customHeight="1" x14ac:dyDescent="0.2">
      <c r="A64" s="36" t="s">
        <v>228</v>
      </c>
      <c r="B64" s="81"/>
      <c r="C64" s="82"/>
      <c r="D64" s="82"/>
      <c r="E64" s="82"/>
      <c r="F64" s="83"/>
    </row>
    <row r="65" spans="1:6" ht="50.25" customHeight="1" x14ac:dyDescent="0.2">
      <c r="A65" s="36" t="s">
        <v>229</v>
      </c>
      <c r="B65" s="81"/>
      <c r="C65" s="82"/>
      <c r="D65" s="82"/>
      <c r="E65" s="82"/>
      <c r="F65" s="83"/>
    </row>
    <row r="66" spans="1:6" ht="50.25" customHeight="1" x14ac:dyDescent="0.2">
      <c r="A66" s="36" t="s">
        <v>230</v>
      </c>
      <c r="B66" s="81"/>
      <c r="C66" s="82"/>
      <c r="D66" s="82"/>
      <c r="E66" s="82"/>
      <c r="F66" s="83"/>
    </row>
    <row r="67" spans="1:6" x14ac:dyDescent="0.2">
      <c r="C67" s="37"/>
      <c r="D67" s="37"/>
    </row>
    <row r="68" spans="1:6" x14ac:dyDescent="0.2">
      <c r="D68" s="37"/>
    </row>
    <row r="69" spans="1:6" x14ac:dyDescent="0.2">
      <c r="D69" s="37"/>
    </row>
    <row r="70" spans="1:6" x14ac:dyDescent="0.2">
      <c r="C70" s="37"/>
      <c r="D70" s="37"/>
      <c r="E70" s="51"/>
    </row>
    <row r="71" spans="1:6" x14ac:dyDescent="0.2">
      <c r="D71" s="37"/>
    </row>
    <row r="72" spans="1:6" x14ac:dyDescent="0.2">
      <c r="D72" s="37"/>
    </row>
    <row r="73" spans="1:6" x14ac:dyDescent="0.2">
      <c r="D73" s="37"/>
    </row>
    <row r="74" spans="1:6" x14ac:dyDescent="0.2">
      <c r="D74" s="37"/>
      <c r="E74" s="51"/>
    </row>
    <row r="75" spans="1:6" x14ac:dyDescent="0.2">
      <c r="D75" s="37"/>
    </row>
    <row r="76" spans="1:6" x14ac:dyDescent="0.2">
      <c r="D76" s="37"/>
    </row>
    <row r="77" spans="1:6" x14ac:dyDescent="0.2">
      <c r="D77" s="37"/>
    </row>
    <row r="78" spans="1:6" x14ac:dyDescent="0.2">
      <c r="D78" s="37"/>
    </row>
    <row r="79" spans="1:6" x14ac:dyDescent="0.2">
      <c r="D79" s="37"/>
    </row>
    <row r="80" spans="1:6" x14ac:dyDescent="0.2">
      <c r="D80" s="37"/>
      <c r="E80" s="51"/>
    </row>
    <row r="81" spans="4:5" x14ac:dyDescent="0.2">
      <c r="D81" s="37"/>
    </row>
    <row r="82" spans="4:5" x14ac:dyDescent="0.2">
      <c r="D82" s="37"/>
    </row>
    <row r="83" spans="4:5" x14ac:dyDescent="0.2">
      <c r="D83" s="37"/>
    </row>
    <row r="84" spans="4:5" x14ac:dyDescent="0.2">
      <c r="D84" s="37"/>
      <c r="E84" s="51"/>
    </row>
    <row r="85" spans="4:5" x14ac:dyDescent="0.2">
      <c r="D85" s="37"/>
      <c r="E85" s="51"/>
    </row>
    <row r="86" spans="4:5" x14ac:dyDescent="0.2">
      <c r="D86" s="37"/>
      <c r="E86" s="51"/>
    </row>
    <row r="87" spans="4:5" x14ac:dyDescent="0.2">
      <c r="D87" s="37"/>
      <c r="E87" s="51"/>
    </row>
    <row r="88" spans="4:5" x14ac:dyDescent="0.2">
      <c r="D88" s="37"/>
      <c r="E88" s="51"/>
    </row>
    <row r="89" spans="4:5" x14ac:dyDescent="0.2">
      <c r="D89" s="37"/>
    </row>
    <row r="90" spans="4:5" x14ac:dyDescent="0.2">
      <c r="D90" s="37"/>
    </row>
    <row r="91" spans="4:5" x14ac:dyDescent="0.2">
      <c r="D91" s="37"/>
    </row>
    <row r="92" spans="4:5" x14ac:dyDescent="0.2">
      <c r="D92" s="37"/>
    </row>
    <row r="93" spans="4:5" x14ac:dyDescent="0.2">
      <c r="D93" s="37"/>
      <c r="E93" s="51"/>
    </row>
    <row r="94" spans="4:5" x14ac:dyDescent="0.2">
      <c r="D94" s="37"/>
    </row>
    <row r="95" spans="4:5" x14ac:dyDescent="0.2">
      <c r="D95" s="37"/>
    </row>
    <row r="96" spans="4:5" x14ac:dyDescent="0.2">
      <c r="D96" s="37"/>
    </row>
    <row r="97" spans="4:5" x14ac:dyDescent="0.2">
      <c r="D97" s="37"/>
      <c r="E97" s="51"/>
    </row>
    <row r="98" spans="4:5" x14ac:dyDescent="0.2">
      <c r="D98" s="37"/>
    </row>
    <row r="99" spans="4:5" x14ac:dyDescent="0.2">
      <c r="D99" s="37"/>
    </row>
    <row r="100" spans="4:5" x14ac:dyDescent="0.2">
      <c r="D100" s="37"/>
    </row>
    <row r="101" spans="4:5" x14ac:dyDescent="0.2">
      <c r="D101" s="37"/>
    </row>
    <row r="102" spans="4:5" x14ac:dyDescent="0.2">
      <c r="D102" s="37"/>
      <c r="E102" s="51"/>
    </row>
    <row r="103" spans="4:5" x14ac:dyDescent="0.2">
      <c r="D103" s="37"/>
    </row>
    <row r="104" spans="4:5" x14ac:dyDescent="0.2">
      <c r="D104" s="37"/>
    </row>
    <row r="105" spans="4:5" x14ac:dyDescent="0.2">
      <c r="D105" s="37"/>
    </row>
    <row r="106" spans="4:5" x14ac:dyDescent="0.2">
      <c r="D106" s="37"/>
      <c r="E106" s="51"/>
    </row>
    <row r="107" spans="4:5" x14ac:dyDescent="0.2">
      <c r="D107" s="37"/>
    </row>
    <row r="108" spans="4:5" x14ac:dyDescent="0.2">
      <c r="D108" s="37"/>
    </row>
    <row r="109" spans="4:5" x14ac:dyDescent="0.2">
      <c r="D109" s="37"/>
    </row>
    <row r="110" spans="4:5" x14ac:dyDescent="0.2">
      <c r="E110" s="51"/>
    </row>
  </sheetData>
  <sheetProtection password="9606" sheet="1" objects="1" scenarios="1"/>
  <protectedRanges>
    <protectedRange sqref="E50 E16 E54 E58" name="Offertory"/>
  </protectedRanges>
  <mergeCells count="37">
    <mergeCell ref="E54:F54"/>
    <mergeCell ref="C49:D49"/>
    <mergeCell ref="E49:F49"/>
    <mergeCell ref="C50:D50"/>
    <mergeCell ref="E50:F50"/>
    <mergeCell ref="B66:F66"/>
    <mergeCell ref="A12:F12"/>
    <mergeCell ref="B1:C1"/>
    <mergeCell ref="E2:F2"/>
    <mergeCell ref="E3:F3"/>
    <mergeCell ref="A61:F61"/>
    <mergeCell ref="C57:D57"/>
    <mergeCell ref="E57:F57"/>
    <mergeCell ref="A14:D14"/>
    <mergeCell ref="A19:F19"/>
    <mergeCell ref="A33:F33"/>
    <mergeCell ref="C53:D53"/>
    <mergeCell ref="E53:F53"/>
    <mergeCell ref="A52:F52"/>
    <mergeCell ref="C58:D58"/>
    <mergeCell ref="E58:F58"/>
    <mergeCell ref="A7:D7"/>
    <mergeCell ref="B62:F62"/>
    <mergeCell ref="B63:F63"/>
    <mergeCell ref="B64:F64"/>
    <mergeCell ref="B65:F65"/>
    <mergeCell ref="A48:F48"/>
    <mergeCell ref="A57:B57"/>
    <mergeCell ref="A58:B58"/>
    <mergeCell ref="A35:B35"/>
    <mergeCell ref="A54:B54"/>
    <mergeCell ref="A49:B49"/>
    <mergeCell ref="A50:B50"/>
    <mergeCell ref="A51:B51"/>
    <mergeCell ref="A53:B53"/>
    <mergeCell ref="A56:F56"/>
    <mergeCell ref="C54:D54"/>
  </mergeCells>
  <pageMargins left="0.2" right="0.2" top="0.2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Alex Nagem</cp:lastModifiedBy>
  <cp:lastPrinted>2019-01-04T14:18:33Z</cp:lastPrinted>
  <dcterms:created xsi:type="dcterms:W3CDTF">2018-12-28T20:08:11Z</dcterms:created>
  <dcterms:modified xsi:type="dcterms:W3CDTF">2019-04-08T14:32:55Z</dcterms:modified>
</cp:coreProperties>
</file>